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roračun 2022" sheetId="1" r:id="rId1"/>
  </sheets>
  <definedNames>
    <definedName name="_xlnm.Print_Titles" localSheetId="0">'Proračun 2022'!$5:$5</definedName>
    <definedName name="_xlnm.Print_Area" localSheetId="0">'Proračun 2022'!$C$1:$I$77</definedName>
  </definedNames>
  <calcPr fullCalcOnLoad="1"/>
</workbook>
</file>

<file path=xl/sharedStrings.xml><?xml version="1.0" encoding="utf-8"?>
<sst xmlns="http://schemas.openxmlformats.org/spreadsheetml/2006/main" count="96" uniqueCount="79">
  <si>
    <t>Naknade za prijevoz na posao i s posla</t>
  </si>
  <si>
    <t>Dnevnice za službeni put u zemlji</t>
  </si>
  <si>
    <t>Uredski materijal</t>
  </si>
  <si>
    <t>Literatura(publikacije,časopisi,glasila,knjige i ostalo)</t>
  </si>
  <si>
    <t>Materijal i sredstva za čišćenje i održavanje</t>
  </si>
  <si>
    <t>Električna energija</t>
  </si>
  <si>
    <t>Motorni benzin i dizel gorivo</t>
  </si>
  <si>
    <t>Usluge telefona, telefaksa</t>
  </si>
  <si>
    <t>Opskrba vodom</t>
  </si>
  <si>
    <t>Iznošenje i odvoz smeća</t>
  </si>
  <si>
    <t>Usluge čuvanja imovine i osoba</t>
  </si>
  <si>
    <t>Ostale intelektualne usluge</t>
  </si>
  <si>
    <t>Usluge ažuriranja računalnih baza</t>
  </si>
  <si>
    <t>Naknade članovima predstavničkih i izvršnih tijela</t>
  </si>
  <si>
    <t>Premije osiguranja prijevoznih sredstava</t>
  </si>
  <si>
    <t>Premije osiguranja zaposlenih</t>
  </si>
  <si>
    <t>Usluge banaka</t>
  </si>
  <si>
    <t>U K U P N O:</t>
  </si>
  <si>
    <t>Plaće za zaposlene</t>
  </si>
  <si>
    <t>Naknada za bolest invalidnost i smrtni slučaj</t>
  </si>
  <si>
    <t>Doprinosi za obvezno zdrav.osig.</t>
  </si>
  <si>
    <t>J.U. Park-šuma Marjan</t>
  </si>
  <si>
    <t>Cattanijin put 2, 21 000 SPLIT</t>
  </si>
  <si>
    <t>Naknada za korištenje privatnog automob.u služb.svrhe</t>
  </si>
  <si>
    <t>Reprezentacija</t>
  </si>
  <si>
    <t>Obvezni pregledi zaposlenika</t>
  </si>
  <si>
    <t>Službena, radna i zaštitna odjeća i obuća</t>
  </si>
  <si>
    <t>Materijalni rashodi</t>
  </si>
  <si>
    <t>01-05-01</t>
  </si>
  <si>
    <t>Aktivnost  REDOVNA DJELATNOST</t>
  </si>
  <si>
    <t>Mat. i dijelovi za tekuće i investic.održavnje prijev.sredstava</t>
  </si>
  <si>
    <t>Financijski rashodi</t>
  </si>
  <si>
    <t>Grafičke i tiskarske usluge, usluge kopiranja  i slično</t>
  </si>
  <si>
    <t>Rashodi za dugotrajnu imovinu</t>
  </si>
  <si>
    <t>01-05-03</t>
  </si>
  <si>
    <t>Projekt PROTUPOŽARNI VIDEO-SUSTAV</t>
  </si>
  <si>
    <t>01-08-01</t>
  </si>
  <si>
    <t>Aktivnost  UPRAVNO VIJEĆE</t>
  </si>
  <si>
    <t>UKUPNO</t>
  </si>
  <si>
    <t>Revizorske usluge - Računovodstvo</t>
  </si>
  <si>
    <t>Ostale pristojbe i naknade - HRT pretplata i porez na tvrtku</t>
  </si>
  <si>
    <t>Promidžbeni materijal - Božićni pokloni</t>
  </si>
  <si>
    <t>Sitni inventar - Zastave</t>
  </si>
  <si>
    <t>Ostale komunalne usluge - Karepovac,komunalna naknada</t>
  </si>
  <si>
    <t>Dimnjačarske i ekološke usluge - Najam WC kabina</t>
  </si>
  <si>
    <t>Deratizacija i dezinsekcija - Zaštita bilja i rad na doznaci</t>
  </si>
  <si>
    <t xml:space="preserve">Mat.i dijelovi za tekuće i investic. održ. građ.objekata </t>
  </si>
  <si>
    <t xml:space="preserve">Mat.i dijelovi za tekuće i investic. održ. postrojenja i opreme </t>
  </si>
  <si>
    <t>Ostale usluge promidžbe i informiranja</t>
  </si>
  <si>
    <t>Pričuva - Teslina</t>
  </si>
  <si>
    <t>Najamnine za opremu - Autokošara i sl.</t>
  </si>
  <si>
    <t>Ostale zakupnine i najamnine- Prijevoz Dan Marjana</t>
  </si>
  <si>
    <t>Autorski honorari</t>
  </si>
  <si>
    <t>Usluge pri registraciji prijevoznih sredstava - Tehnički</t>
  </si>
  <si>
    <t>Plaće, doprinosi, i ostali dodaci</t>
  </si>
  <si>
    <t>Ugovori o djelu</t>
  </si>
  <si>
    <t>Računala i računalna oprema</t>
  </si>
  <si>
    <t>Ostala uredska oprema</t>
  </si>
  <si>
    <t>01-05-06</t>
  </si>
  <si>
    <t>Aktivnost BLAGO NAŠEG MARJANA</t>
  </si>
  <si>
    <t>Nagrade prigodne - Jubilarne</t>
  </si>
  <si>
    <t>Darovi (darovi djeci) i poklon bon</t>
  </si>
  <si>
    <t>Otpremnine</t>
  </si>
  <si>
    <t>Poštarina (Tiskanice, pisma i slično)</t>
  </si>
  <si>
    <t>Zatezne kamate</t>
  </si>
  <si>
    <t>Ostala komunikacijska oprema</t>
  </si>
  <si>
    <t>Ostala oprema za održavanje i zaštitu</t>
  </si>
  <si>
    <t>Ostale nespomenute usluge</t>
  </si>
  <si>
    <t>Seminari, simpoziji</t>
  </si>
  <si>
    <t>ODOBRENO</t>
  </si>
  <si>
    <t>UKUPNO PLAĆE I MAT.RASHODI</t>
  </si>
  <si>
    <t>TRAŽENO</t>
  </si>
  <si>
    <t>oprema za protupožarnu zaštitu</t>
  </si>
  <si>
    <t>Ostale usluge tekućeg i investicijskog održavanja</t>
  </si>
  <si>
    <t>Zakupnine i najamnine za prij. Sredstva</t>
  </si>
  <si>
    <t>GRAD SPLIT</t>
  </si>
  <si>
    <t>VL. SREDSTVA</t>
  </si>
  <si>
    <t>FINANCIJSKI PLAN ZA 2022</t>
  </si>
  <si>
    <t xml:space="preserve">Usluge tekućeg i investic. Održ. pos.i opreme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</si>
</sst>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0"/>
    <numFmt numFmtId="167" formatCode="#,##0.0"/>
    <numFmt numFmtId="168" formatCode="0.0"/>
    <numFmt numFmtId="169" formatCode="0.0%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000"/>
    <numFmt numFmtId="175" formatCode="#,##0.000"/>
    <numFmt numFmtId="176" formatCode="[$-41A]dd\.\ mmmm\ yyyy\."/>
    <numFmt numFmtId="177" formatCode="&quot;Yes&quot;;&quot;Yes&quot;;&quot;No&quot;"/>
    <numFmt numFmtId="178" formatCode="&quot;On&quot;;&quot;On&quot;;&quot;Off&quot;"/>
    <numFmt numFmtId="179" formatCode="[$€-2]\ #,##0.00_);[Red]\([$€-2]\ #,##0.00\)"/>
    <numFmt numFmtId="180" formatCode="#,##0.00\ &quot;kn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4" fontId="4" fillId="32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80" fontId="8" fillId="0" borderId="17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180" fontId="8" fillId="0" borderId="18" xfId="0" applyNumberFormat="1" applyFont="1" applyBorder="1" applyAlignment="1">
      <alignment/>
    </xf>
    <xf numFmtId="180" fontId="7" fillId="33" borderId="17" xfId="0" applyNumberFormat="1" applyFont="1" applyFill="1" applyBorder="1" applyAlignment="1">
      <alignment/>
    </xf>
    <xf numFmtId="180" fontId="7" fillId="33" borderId="18" xfId="0" applyNumberFormat="1" applyFont="1" applyFill="1" applyBorder="1" applyAlignment="1">
      <alignment/>
    </xf>
    <xf numFmtId="180" fontId="8" fillId="35" borderId="17" xfId="0" applyNumberFormat="1" applyFont="1" applyFill="1" applyBorder="1" applyAlignment="1">
      <alignment/>
    </xf>
    <xf numFmtId="180" fontId="8" fillId="35" borderId="11" xfId="0" applyNumberFormat="1" applyFont="1" applyFill="1" applyBorder="1" applyAlignment="1">
      <alignment/>
    </xf>
    <xf numFmtId="180" fontId="8" fillId="35" borderId="18" xfId="0" applyNumberFormat="1" applyFont="1" applyFill="1" applyBorder="1" applyAlignment="1">
      <alignment/>
    </xf>
    <xf numFmtId="180" fontId="7" fillId="13" borderId="14" xfId="0" applyNumberFormat="1" applyFont="1" applyFill="1" applyBorder="1" applyAlignment="1">
      <alignment/>
    </xf>
    <xf numFmtId="180" fontId="7" fillId="13" borderId="19" xfId="0" applyNumberFormat="1" applyFont="1" applyFill="1" applyBorder="1" applyAlignment="1">
      <alignment/>
    </xf>
    <xf numFmtId="180" fontId="7" fillId="33" borderId="16" xfId="0" applyNumberFormat="1" applyFont="1" applyFill="1" applyBorder="1" applyAlignment="1">
      <alignment/>
    </xf>
    <xf numFmtId="180" fontId="7" fillId="33" borderId="20" xfId="0" applyNumberFormat="1" applyFont="1" applyFill="1" applyBorder="1" applyAlignment="1">
      <alignment horizontal="right"/>
    </xf>
    <xf numFmtId="180" fontId="7" fillId="33" borderId="21" xfId="0" applyNumberFormat="1" applyFont="1" applyFill="1" applyBorder="1" applyAlignment="1">
      <alignment horizontal="right"/>
    </xf>
    <xf numFmtId="180" fontId="7" fillId="33" borderId="11" xfId="0" applyNumberFormat="1" applyFont="1" applyFill="1" applyBorder="1" applyAlignment="1">
      <alignment/>
    </xf>
    <xf numFmtId="180" fontId="7" fillId="32" borderId="11" xfId="0" applyNumberFormat="1" applyFont="1" applyFill="1" applyBorder="1" applyAlignment="1">
      <alignment horizontal="center"/>
    </xf>
    <xf numFmtId="180" fontId="7" fillId="32" borderId="17" xfId="0" applyNumberFormat="1" applyFont="1" applyFill="1" applyBorder="1" applyAlignment="1">
      <alignment horizontal="center"/>
    </xf>
    <xf numFmtId="180" fontId="7" fillId="32" borderId="18" xfId="0" applyNumberFormat="1" applyFont="1" applyFill="1" applyBorder="1" applyAlignment="1">
      <alignment horizontal="center"/>
    </xf>
    <xf numFmtId="180" fontId="7" fillId="13" borderId="22" xfId="0" applyNumberFormat="1" applyFont="1" applyFill="1" applyBorder="1" applyAlignment="1">
      <alignment/>
    </xf>
    <xf numFmtId="180" fontId="46" fillId="0" borderId="11" xfId="0" applyNumberFormat="1" applyFont="1" applyBorder="1" applyAlignment="1">
      <alignment/>
    </xf>
    <xf numFmtId="180" fontId="46" fillId="0" borderId="18" xfId="0" applyNumberFormat="1" applyFont="1" applyBorder="1" applyAlignment="1">
      <alignment/>
    </xf>
    <xf numFmtId="180" fontId="46" fillId="0" borderId="11" xfId="0" applyNumberFormat="1" applyFont="1" applyBorder="1" applyAlignment="1">
      <alignment horizontal="right"/>
    </xf>
    <xf numFmtId="180" fontId="46" fillId="34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81"/>
  <sheetViews>
    <sheetView tabSelected="1" zoomScale="120" zoomScaleNormal="120" zoomScalePageLayoutView="0" workbookViewId="0" topLeftCell="A1">
      <selection activeCell="K9" sqref="K9"/>
    </sheetView>
  </sheetViews>
  <sheetFormatPr defaultColWidth="9.140625" defaultRowHeight="12.75"/>
  <cols>
    <col min="2" max="2" width="5.7109375" style="0" customWidth="1"/>
    <col min="3" max="3" width="10.421875" style="4" customWidth="1"/>
    <col min="4" max="4" width="41.7109375" style="6" customWidth="1"/>
    <col min="5" max="5" width="18.57421875" style="0" customWidth="1"/>
    <col min="6" max="6" width="15.421875" style="0" customWidth="1"/>
    <col min="7" max="7" width="17.421875" style="0" bestFit="1" customWidth="1"/>
    <col min="8" max="8" width="17.421875" style="7" bestFit="1" customWidth="1"/>
    <col min="9" max="9" width="17.421875" style="0" bestFit="1" customWidth="1"/>
  </cols>
  <sheetData>
    <row r="1" spans="3:5" ht="12.75">
      <c r="C1" s="2" t="s">
        <v>21</v>
      </c>
      <c r="D1" s="5"/>
      <c r="E1" s="1"/>
    </row>
    <row r="2" spans="3:5" ht="12.75">
      <c r="C2" s="2" t="s">
        <v>22</v>
      </c>
      <c r="D2" s="5"/>
      <c r="E2" s="1"/>
    </row>
    <row r="3" spans="3:5" ht="12.75">
      <c r="C3" s="3"/>
      <c r="D3" s="5"/>
      <c r="E3" s="1"/>
    </row>
    <row r="4" spans="3:5" ht="15.75" thickBot="1">
      <c r="C4" s="55" t="s">
        <v>77</v>
      </c>
      <c r="D4" s="55"/>
      <c r="E4" s="56"/>
    </row>
    <row r="5" spans="3:9" ht="12.75" customHeight="1" thickBot="1">
      <c r="C5" s="25" t="s">
        <v>28</v>
      </c>
      <c r="D5" s="26" t="s">
        <v>29</v>
      </c>
      <c r="E5" s="8" t="s">
        <v>75</v>
      </c>
      <c r="F5" s="8" t="s">
        <v>76</v>
      </c>
      <c r="G5" s="8" t="s">
        <v>38</v>
      </c>
      <c r="H5" s="14">
        <v>2023</v>
      </c>
      <c r="I5" s="14">
        <v>2024</v>
      </c>
    </row>
    <row r="6" spans="3:9" ht="12.75" customHeight="1">
      <c r="C6" s="23">
        <v>31</v>
      </c>
      <c r="D6" s="24" t="s">
        <v>54</v>
      </c>
      <c r="E6" s="40">
        <f>SUM(E7:E12)</f>
        <v>7182300</v>
      </c>
      <c r="F6" s="41">
        <f>SUM(F7:F12)</f>
        <v>0</v>
      </c>
      <c r="G6" s="41">
        <f>SUM(G7:G12)</f>
        <v>7182300</v>
      </c>
      <c r="H6" s="41">
        <f>SUM(H7:H12)</f>
        <v>7180500</v>
      </c>
      <c r="I6" s="42">
        <f>SUM(I7:I12)</f>
        <v>7217600</v>
      </c>
    </row>
    <row r="7" spans="3:9" ht="12.75" customHeight="1">
      <c r="C7" s="16">
        <v>31111</v>
      </c>
      <c r="D7" s="10" t="s">
        <v>18</v>
      </c>
      <c r="E7" s="48">
        <v>5880000</v>
      </c>
      <c r="F7" s="30"/>
      <c r="G7" s="30">
        <f aca="true" t="shared" si="0" ref="G7:G12">F7+E7</f>
        <v>5880000</v>
      </c>
      <c r="H7" s="48">
        <v>5910000</v>
      </c>
      <c r="I7" s="49">
        <v>5940000</v>
      </c>
    </row>
    <row r="8" spans="3:9" ht="12.75" customHeight="1">
      <c r="C8" s="16">
        <v>31212</v>
      </c>
      <c r="D8" s="10" t="s">
        <v>60</v>
      </c>
      <c r="E8" s="48">
        <v>179500</v>
      </c>
      <c r="F8" s="30"/>
      <c r="G8" s="30">
        <f t="shared" si="0"/>
        <v>179500</v>
      </c>
      <c r="H8" s="48">
        <v>164500</v>
      </c>
      <c r="I8" s="49">
        <v>169000</v>
      </c>
    </row>
    <row r="9" spans="3:9" ht="12.75" customHeight="1">
      <c r="C9" s="16">
        <v>31213</v>
      </c>
      <c r="D9" s="10" t="s">
        <v>61</v>
      </c>
      <c r="E9" s="48">
        <v>52800</v>
      </c>
      <c r="F9" s="30"/>
      <c r="G9" s="30">
        <f t="shared" si="0"/>
        <v>52800</v>
      </c>
      <c r="H9" s="48">
        <v>51000</v>
      </c>
      <c r="I9" s="49">
        <v>48600</v>
      </c>
    </row>
    <row r="10" spans="3:9" ht="12.75" customHeight="1">
      <c r="C10" s="16">
        <v>31214</v>
      </c>
      <c r="D10" s="10" t="s">
        <v>62</v>
      </c>
      <c r="E10" s="48">
        <v>50000</v>
      </c>
      <c r="F10" s="30"/>
      <c r="G10" s="30">
        <f t="shared" si="0"/>
        <v>50000</v>
      </c>
      <c r="H10" s="48">
        <v>50000</v>
      </c>
      <c r="I10" s="49">
        <v>50000</v>
      </c>
    </row>
    <row r="11" spans="3:9" ht="12.75" customHeight="1">
      <c r="C11" s="16">
        <v>31215</v>
      </c>
      <c r="D11" s="10" t="s">
        <v>19</v>
      </c>
      <c r="E11" s="48">
        <v>50000</v>
      </c>
      <c r="F11" s="30"/>
      <c r="G11" s="30">
        <f t="shared" si="0"/>
        <v>50000</v>
      </c>
      <c r="H11" s="48">
        <v>30000</v>
      </c>
      <c r="I11" s="49">
        <v>30000</v>
      </c>
    </row>
    <row r="12" spans="3:9" ht="12.75" customHeight="1">
      <c r="C12" s="16">
        <v>31321</v>
      </c>
      <c r="D12" s="10" t="s">
        <v>20</v>
      </c>
      <c r="E12" s="48">
        <v>970000</v>
      </c>
      <c r="F12" s="30"/>
      <c r="G12" s="30">
        <f t="shared" si="0"/>
        <v>970000</v>
      </c>
      <c r="H12" s="48">
        <v>975000</v>
      </c>
      <c r="I12" s="49">
        <v>980000</v>
      </c>
    </row>
    <row r="13" spans="3:9" ht="12.75" customHeight="1">
      <c r="C13" s="15">
        <v>32</v>
      </c>
      <c r="D13" s="9" t="s">
        <v>27</v>
      </c>
      <c r="E13" s="43">
        <f>SUM(E14:E55)</f>
        <v>1804200</v>
      </c>
      <c r="F13" s="33">
        <f>SUM(F14:F55)</f>
        <v>230000</v>
      </c>
      <c r="G13" s="33">
        <f>SUM(G14:G55)</f>
        <v>2034200</v>
      </c>
      <c r="H13" s="33">
        <f>SUM(H14:H55)</f>
        <v>1829900</v>
      </c>
      <c r="I13" s="34">
        <f>SUM(I14:I55)</f>
        <v>1935900</v>
      </c>
    </row>
    <row r="14" spans="3:9" ht="12.75" customHeight="1">
      <c r="C14" s="16">
        <v>32111</v>
      </c>
      <c r="D14" s="10" t="s">
        <v>1</v>
      </c>
      <c r="E14" s="50">
        <v>10000</v>
      </c>
      <c r="F14" s="30"/>
      <c r="G14" s="30">
        <f>F14+E14</f>
        <v>10000</v>
      </c>
      <c r="H14" s="31">
        <v>15000</v>
      </c>
      <c r="I14" s="32">
        <v>15000</v>
      </c>
    </row>
    <row r="15" spans="3:9" ht="12.75" customHeight="1">
      <c r="C15" s="16">
        <v>32141</v>
      </c>
      <c r="D15" s="10" t="s">
        <v>23</v>
      </c>
      <c r="E15" s="50">
        <v>13200</v>
      </c>
      <c r="F15" s="30"/>
      <c r="G15" s="30">
        <f aca="true" t="shared" si="1" ref="G15:G55">F15+E15</f>
        <v>13200</v>
      </c>
      <c r="H15" s="31">
        <v>31000</v>
      </c>
      <c r="I15" s="32">
        <v>31000</v>
      </c>
    </row>
    <row r="16" spans="3:9" ht="12.75" customHeight="1">
      <c r="C16" s="16">
        <v>32121</v>
      </c>
      <c r="D16" s="10" t="s">
        <v>0</v>
      </c>
      <c r="E16" s="50">
        <v>280000</v>
      </c>
      <c r="F16" s="30"/>
      <c r="G16" s="30">
        <f t="shared" si="1"/>
        <v>280000</v>
      </c>
      <c r="H16" s="48">
        <v>280000</v>
      </c>
      <c r="I16" s="49">
        <v>280000</v>
      </c>
    </row>
    <row r="17" spans="3:9" ht="12.75" customHeight="1">
      <c r="C17" s="16">
        <v>32211</v>
      </c>
      <c r="D17" s="10" t="s">
        <v>2</v>
      </c>
      <c r="E17" s="50">
        <v>25000</v>
      </c>
      <c r="F17" s="30"/>
      <c r="G17" s="30">
        <f t="shared" si="1"/>
        <v>25000</v>
      </c>
      <c r="H17" s="31">
        <v>30000</v>
      </c>
      <c r="I17" s="32">
        <v>30000</v>
      </c>
    </row>
    <row r="18" spans="3:9" ht="12.75" customHeight="1">
      <c r="C18" s="16">
        <v>32212</v>
      </c>
      <c r="D18" s="10" t="s">
        <v>3</v>
      </c>
      <c r="E18" s="50">
        <v>2500</v>
      </c>
      <c r="F18" s="30"/>
      <c r="G18" s="30">
        <f t="shared" si="1"/>
        <v>2500</v>
      </c>
      <c r="H18" s="31">
        <v>1000</v>
      </c>
      <c r="I18" s="32">
        <v>1000</v>
      </c>
    </row>
    <row r="19" spans="3:9" ht="12.75" customHeight="1">
      <c r="C19" s="16">
        <v>32214</v>
      </c>
      <c r="D19" s="10" t="s">
        <v>4</v>
      </c>
      <c r="E19" s="50">
        <v>25000</v>
      </c>
      <c r="F19" s="30"/>
      <c r="G19" s="30">
        <f t="shared" si="1"/>
        <v>25000</v>
      </c>
      <c r="H19" s="31">
        <v>20000</v>
      </c>
      <c r="I19" s="32">
        <v>20000</v>
      </c>
    </row>
    <row r="20" spans="3:9" ht="12.75" customHeight="1">
      <c r="C20" s="17">
        <v>32231</v>
      </c>
      <c r="D20" s="11" t="s">
        <v>5</v>
      </c>
      <c r="E20" s="50">
        <v>45000</v>
      </c>
      <c r="F20" s="30"/>
      <c r="G20" s="30">
        <f t="shared" si="1"/>
        <v>45000</v>
      </c>
      <c r="H20" s="31">
        <v>50000</v>
      </c>
      <c r="I20" s="32">
        <v>50000</v>
      </c>
    </row>
    <row r="21" spans="3:9" ht="12.75" customHeight="1">
      <c r="C21" s="17">
        <v>32234</v>
      </c>
      <c r="D21" s="11" t="s">
        <v>6</v>
      </c>
      <c r="E21" s="50">
        <v>90000</v>
      </c>
      <c r="F21" s="30"/>
      <c r="G21" s="30">
        <f t="shared" si="1"/>
        <v>90000</v>
      </c>
      <c r="H21" s="31">
        <v>80000</v>
      </c>
      <c r="I21" s="32">
        <v>80000</v>
      </c>
    </row>
    <row r="22" spans="3:9" ht="12" customHeight="1">
      <c r="C22" s="17">
        <v>32241</v>
      </c>
      <c r="D22" s="11" t="s">
        <v>46</v>
      </c>
      <c r="E22" s="50">
        <v>109000</v>
      </c>
      <c r="F22" s="30">
        <v>50000</v>
      </c>
      <c r="G22" s="30">
        <f t="shared" si="1"/>
        <v>159000</v>
      </c>
      <c r="H22" s="31">
        <v>110000</v>
      </c>
      <c r="I22" s="32">
        <f>126000+50000</f>
        <v>176000</v>
      </c>
    </row>
    <row r="23" spans="3:9" ht="12" customHeight="1">
      <c r="C23" s="17">
        <v>32242</v>
      </c>
      <c r="D23" s="11" t="s">
        <v>47</v>
      </c>
      <c r="E23" s="50">
        <v>26000</v>
      </c>
      <c r="F23" s="30">
        <v>40000</v>
      </c>
      <c r="G23" s="30">
        <f t="shared" si="1"/>
        <v>66000</v>
      </c>
      <c r="H23" s="31">
        <f>40000+60000</f>
        <v>100000</v>
      </c>
      <c r="I23" s="32">
        <f>40000+60000</f>
        <v>100000</v>
      </c>
    </row>
    <row r="24" spans="3:9" ht="12.75" customHeight="1">
      <c r="C24" s="17">
        <v>32243</v>
      </c>
      <c r="D24" s="11" t="s">
        <v>30</v>
      </c>
      <c r="E24" s="50">
        <v>60000</v>
      </c>
      <c r="F24" s="30">
        <v>20000</v>
      </c>
      <c r="G24" s="30">
        <f t="shared" si="1"/>
        <v>80000</v>
      </c>
      <c r="H24" s="31">
        <f>30000+20000</f>
        <v>50000</v>
      </c>
      <c r="I24" s="32">
        <f>30000+20000</f>
        <v>50000</v>
      </c>
    </row>
    <row r="25" spans="3:9" ht="12.75" customHeight="1">
      <c r="C25" s="17">
        <v>32251</v>
      </c>
      <c r="D25" s="11" t="s">
        <v>42</v>
      </c>
      <c r="E25" s="50">
        <v>90000</v>
      </c>
      <c r="F25" s="30">
        <v>40000</v>
      </c>
      <c r="G25" s="30">
        <f t="shared" si="1"/>
        <v>130000</v>
      </c>
      <c r="H25" s="31">
        <v>130000</v>
      </c>
      <c r="I25" s="32">
        <f>120000+50000</f>
        <v>170000</v>
      </c>
    </row>
    <row r="26" spans="3:9" ht="13.5">
      <c r="C26" s="17">
        <v>32271</v>
      </c>
      <c r="D26" s="11" t="s">
        <v>26</v>
      </c>
      <c r="E26" s="50">
        <v>50000</v>
      </c>
      <c r="F26" s="30"/>
      <c r="G26" s="30">
        <f t="shared" si="1"/>
        <v>50000</v>
      </c>
      <c r="H26" s="31">
        <v>42000</v>
      </c>
      <c r="I26" s="32">
        <v>42000</v>
      </c>
    </row>
    <row r="27" spans="3:9" ht="13.5" customHeight="1">
      <c r="C27" s="16">
        <v>32311</v>
      </c>
      <c r="D27" s="10" t="s">
        <v>7</v>
      </c>
      <c r="E27" s="50">
        <v>45000</v>
      </c>
      <c r="F27" s="30"/>
      <c r="G27" s="30">
        <f t="shared" si="1"/>
        <v>45000</v>
      </c>
      <c r="H27" s="31">
        <v>43000</v>
      </c>
      <c r="I27" s="32">
        <v>43000</v>
      </c>
    </row>
    <row r="28" spans="3:9" ht="13.5" customHeight="1">
      <c r="C28" s="16">
        <v>32313</v>
      </c>
      <c r="D28" s="10" t="s">
        <v>63</v>
      </c>
      <c r="E28" s="50">
        <v>5000</v>
      </c>
      <c r="F28" s="30"/>
      <c r="G28" s="30">
        <f t="shared" si="1"/>
        <v>5000</v>
      </c>
      <c r="H28" s="31">
        <v>7000</v>
      </c>
      <c r="I28" s="32">
        <v>7000</v>
      </c>
    </row>
    <row r="29" spans="3:9" ht="12.75" customHeight="1">
      <c r="C29" s="16">
        <v>32322</v>
      </c>
      <c r="D29" s="10" t="s">
        <v>78</v>
      </c>
      <c r="E29" s="50">
        <v>36000</v>
      </c>
      <c r="F29" s="30"/>
      <c r="G29" s="30">
        <f t="shared" si="1"/>
        <v>36000</v>
      </c>
      <c r="H29" s="31">
        <v>35000</v>
      </c>
      <c r="I29" s="32">
        <v>35000</v>
      </c>
    </row>
    <row r="30" spans="3:9" ht="12.75" customHeight="1">
      <c r="C30" s="16">
        <v>32329</v>
      </c>
      <c r="D30" s="10" t="s">
        <v>73</v>
      </c>
      <c r="E30" s="50">
        <v>57000</v>
      </c>
      <c r="F30" s="30"/>
      <c r="G30" s="30">
        <f t="shared" si="1"/>
        <v>57000</v>
      </c>
      <c r="H30" s="31">
        <v>45000</v>
      </c>
      <c r="I30" s="32">
        <v>45000</v>
      </c>
    </row>
    <row r="31" spans="3:9" ht="12.75" customHeight="1">
      <c r="C31" s="16">
        <v>32334</v>
      </c>
      <c r="D31" s="10" t="s">
        <v>41</v>
      </c>
      <c r="E31" s="50">
        <v>30000</v>
      </c>
      <c r="F31" s="30">
        <v>10000</v>
      </c>
      <c r="G31" s="30">
        <f t="shared" si="1"/>
        <v>40000</v>
      </c>
      <c r="H31" s="31">
        <f>15000+20000</f>
        <v>35000</v>
      </c>
      <c r="I31" s="32">
        <f>15000+20000</f>
        <v>35000</v>
      </c>
    </row>
    <row r="32" spans="3:9" ht="12.75" customHeight="1">
      <c r="C32" s="16">
        <v>32339</v>
      </c>
      <c r="D32" s="10" t="s">
        <v>48</v>
      </c>
      <c r="E32" s="50">
        <v>33000</v>
      </c>
      <c r="F32" s="30"/>
      <c r="G32" s="30">
        <f t="shared" si="1"/>
        <v>33000</v>
      </c>
      <c r="H32" s="31">
        <v>57000</v>
      </c>
      <c r="I32" s="32">
        <v>57000</v>
      </c>
    </row>
    <row r="33" spans="3:9" ht="12.75" customHeight="1">
      <c r="C33" s="16">
        <v>32341</v>
      </c>
      <c r="D33" s="10" t="s">
        <v>8</v>
      </c>
      <c r="E33" s="50">
        <v>10000</v>
      </c>
      <c r="F33" s="30"/>
      <c r="G33" s="30">
        <f t="shared" si="1"/>
        <v>10000</v>
      </c>
      <c r="H33" s="31">
        <v>10000</v>
      </c>
      <c r="I33" s="32">
        <v>10000</v>
      </c>
    </row>
    <row r="34" spans="3:9" ht="12.75" customHeight="1">
      <c r="C34" s="16">
        <v>32342</v>
      </c>
      <c r="D34" s="10" t="s">
        <v>9</v>
      </c>
      <c r="E34" s="50">
        <v>15000</v>
      </c>
      <c r="F34" s="30"/>
      <c r="G34" s="30">
        <f t="shared" si="1"/>
        <v>15000</v>
      </c>
      <c r="H34" s="31">
        <v>10000</v>
      </c>
      <c r="I34" s="32">
        <v>10000</v>
      </c>
    </row>
    <row r="35" spans="3:9" ht="12.75" customHeight="1">
      <c r="C35" s="16">
        <v>32343</v>
      </c>
      <c r="D35" s="10" t="s">
        <v>45</v>
      </c>
      <c r="E35" s="50">
        <v>10000</v>
      </c>
      <c r="F35" s="30"/>
      <c r="G35" s="30">
        <f t="shared" si="1"/>
        <v>10000</v>
      </c>
      <c r="H35" s="31">
        <v>6000</v>
      </c>
      <c r="I35" s="32">
        <v>6000</v>
      </c>
    </row>
    <row r="36" spans="3:9" ht="12.75" customHeight="1">
      <c r="C36" s="16">
        <v>32344</v>
      </c>
      <c r="D36" s="10" t="s">
        <v>44</v>
      </c>
      <c r="E36" s="50">
        <v>26000</v>
      </c>
      <c r="F36" s="30"/>
      <c r="G36" s="30">
        <f t="shared" si="1"/>
        <v>26000</v>
      </c>
      <c r="H36" s="31">
        <v>40000</v>
      </c>
      <c r="I36" s="32">
        <v>40000</v>
      </c>
    </row>
    <row r="37" spans="3:9" ht="12.75" customHeight="1">
      <c r="C37" s="16">
        <v>32347</v>
      </c>
      <c r="D37" s="10" t="s">
        <v>49</v>
      </c>
      <c r="E37" s="50">
        <v>4000</v>
      </c>
      <c r="F37" s="30"/>
      <c r="G37" s="30">
        <f t="shared" si="1"/>
        <v>4000</v>
      </c>
      <c r="H37" s="31">
        <v>3500</v>
      </c>
      <c r="I37" s="32">
        <v>3500</v>
      </c>
    </row>
    <row r="38" spans="3:9" ht="12.75" customHeight="1">
      <c r="C38" s="17">
        <v>32349</v>
      </c>
      <c r="D38" s="10" t="s">
        <v>43</v>
      </c>
      <c r="E38" s="50">
        <v>10000</v>
      </c>
      <c r="F38" s="30"/>
      <c r="G38" s="30">
        <f t="shared" si="1"/>
        <v>10000</v>
      </c>
      <c r="H38" s="31">
        <v>10000</v>
      </c>
      <c r="I38" s="32">
        <v>10000</v>
      </c>
    </row>
    <row r="39" spans="3:9" ht="12.75" customHeight="1">
      <c r="C39" s="16">
        <v>32353</v>
      </c>
      <c r="D39" s="10" t="s">
        <v>50</v>
      </c>
      <c r="E39" s="50">
        <v>100000</v>
      </c>
      <c r="F39" s="30"/>
      <c r="G39" s="30">
        <f t="shared" si="1"/>
        <v>100000</v>
      </c>
      <c r="H39" s="31">
        <v>20000</v>
      </c>
      <c r="I39" s="32">
        <v>20000</v>
      </c>
    </row>
    <row r="40" spans="3:9" ht="12.75" customHeight="1">
      <c r="C40" s="16">
        <v>32359</v>
      </c>
      <c r="D40" s="10" t="s">
        <v>51</v>
      </c>
      <c r="E40" s="50">
        <v>15000</v>
      </c>
      <c r="F40" s="30">
        <v>10000</v>
      </c>
      <c r="G40" s="30">
        <f t="shared" si="1"/>
        <v>25000</v>
      </c>
      <c r="H40" s="31">
        <f>20000+20000</f>
        <v>40000</v>
      </c>
      <c r="I40" s="32">
        <f>20000+20000</f>
        <v>40000</v>
      </c>
    </row>
    <row r="41" spans="3:9" ht="12.75" customHeight="1">
      <c r="C41" s="16">
        <v>32361</v>
      </c>
      <c r="D41" s="10" t="s">
        <v>25</v>
      </c>
      <c r="E41" s="50">
        <v>61000</v>
      </c>
      <c r="F41" s="30"/>
      <c r="G41" s="30">
        <f t="shared" si="1"/>
        <v>61000</v>
      </c>
      <c r="H41" s="31">
        <v>55000</v>
      </c>
      <c r="I41" s="32">
        <v>55000</v>
      </c>
    </row>
    <row r="42" spans="3:9" ht="12.75" customHeight="1">
      <c r="C42" s="16">
        <v>32371</v>
      </c>
      <c r="D42" s="10" t="s">
        <v>52</v>
      </c>
      <c r="E42" s="50">
        <v>15000</v>
      </c>
      <c r="F42" s="30"/>
      <c r="G42" s="30">
        <f t="shared" si="1"/>
        <v>15000</v>
      </c>
      <c r="H42" s="31">
        <v>5000</v>
      </c>
      <c r="I42" s="32">
        <v>5000</v>
      </c>
    </row>
    <row r="43" spans="3:9" ht="12.75" customHeight="1">
      <c r="C43" s="16">
        <v>32372</v>
      </c>
      <c r="D43" s="10" t="s">
        <v>55</v>
      </c>
      <c r="E43" s="50">
        <v>15000</v>
      </c>
      <c r="F43" s="30">
        <v>10000</v>
      </c>
      <c r="G43" s="30">
        <f t="shared" si="1"/>
        <v>25000</v>
      </c>
      <c r="H43" s="31">
        <v>15000</v>
      </c>
      <c r="I43" s="32">
        <v>15000</v>
      </c>
    </row>
    <row r="44" spans="3:9" ht="12.75" customHeight="1">
      <c r="C44" s="16">
        <v>32374</v>
      </c>
      <c r="D44" s="10" t="s">
        <v>39</v>
      </c>
      <c r="E44" s="50">
        <v>60000</v>
      </c>
      <c r="F44" s="30"/>
      <c r="G44" s="30">
        <f t="shared" si="1"/>
        <v>60000</v>
      </c>
      <c r="H44" s="31">
        <v>50000</v>
      </c>
      <c r="I44" s="32">
        <v>50000</v>
      </c>
    </row>
    <row r="45" spans="3:9" ht="12.75" customHeight="1">
      <c r="C45" s="16">
        <v>32379</v>
      </c>
      <c r="D45" s="10" t="s">
        <v>11</v>
      </c>
      <c r="E45" s="50">
        <v>30000</v>
      </c>
      <c r="F45" s="30"/>
      <c r="G45" s="30">
        <f t="shared" si="1"/>
        <v>30000</v>
      </c>
      <c r="H45" s="31">
        <v>32000</v>
      </c>
      <c r="I45" s="32">
        <v>32000</v>
      </c>
    </row>
    <row r="46" spans="3:9" ht="12.75" customHeight="1">
      <c r="C46" s="16">
        <v>32381</v>
      </c>
      <c r="D46" s="10" t="s">
        <v>12</v>
      </c>
      <c r="E46" s="50">
        <v>107000</v>
      </c>
      <c r="F46" s="30"/>
      <c r="G46" s="30">
        <f t="shared" si="1"/>
        <v>107000</v>
      </c>
      <c r="H46" s="31">
        <v>80000</v>
      </c>
      <c r="I46" s="32">
        <v>80000</v>
      </c>
    </row>
    <row r="47" spans="3:9" ht="12.75" customHeight="1">
      <c r="C47" s="16">
        <v>32391</v>
      </c>
      <c r="D47" s="10" t="s">
        <v>32</v>
      </c>
      <c r="E47" s="50">
        <v>35000</v>
      </c>
      <c r="F47" s="30"/>
      <c r="G47" s="30">
        <f t="shared" si="1"/>
        <v>35000</v>
      </c>
      <c r="H47" s="31">
        <v>105000</v>
      </c>
      <c r="I47" s="32">
        <v>105000</v>
      </c>
    </row>
    <row r="48" spans="3:9" ht="12.75" customHeight="1">
      <c r="C48" s="16">
        <v>32394</v>
      </c>
      <c r="D48" s="10" t="s">
        <v>53</v>
      </c>
      <c r="E48" s="50">
        <v>11000</v>
      </c>
      <c r="F48" s="30"/>
      <c r="G48" s="30">
        <f t="shared" si="1"/>
        <v>11000</v>
      </c>
      <c r="H48" s="31">
        <v>6500</v>
      </c>
      <c r="I48" s="32">
        <v>6500</v>
      </c>
    </row>
    <row r="49" spans="3:9" ht="12.75" customHeight="1">
      <c r="C49" s="16">
        <v>32396</v>
      </c>
      <c r="D49" s="10" t="s">
        <v>10</v>
      </c>
      <c r="E49" s="50">
        <v>8000</v>
      </c>
      <c r="F49" s="30"/>
      <c r="G49" s="30">
        <f t="shared" si="1"/>
        <v>8000</v>
      </c>
      <c r="H49" s="31">
        <v>8000</v>
      </c>
      <c r="I49" s="32">
        <v>8000</v>
      </c>
    </row>
    <row r="50" spans="3:9" ht="12.75" customHeight="1">
      <c r="C50" s="16">
        <v>32399</v>
      </c>
      <c r="D50" s="10" t="s">
        <v>67</v>
      </c>
      <c r="E50" s="50">
        <v>138500</v>
      </c>
      <c r="F50" s="30">
        <v>50000</v>
      </c>
      <c r="G50" s="30">
        <f t="shared" si="1"/>
        <v>188500</v>
      </c>
      <c r="H50" s="31">
        <f>50000+50000</f>
        <v>100000</v>
      </c>
      <c r="I50" s="32">
        <f>50000+50000</f>
        <v>100000</v>
      </c>
    </row>
    <row r="51" spans="3:9" ht="12.75" customHeight="1">
      <c r="C51" s="16">
        <v>32921</v>
      </c>
      <c r="D51" s="10" t="s">
        <v>14</v>
      </c>
      <c r="E51" s="50">
        <v>28000</v>
      </c>
      <c r="F51" s="30"/>
      <c r="G51" s="30">
        <f t="shared" si="1"/>
        <v>28000</v>
      </c>
      <c r="H51" s="31">
        <v>9400</v>
      </c>
      <c r="I51" s="32">
        <v>9400</v>
      </c>
    </row>
    <row r="52" spans="3:9" ht="12.75" customHeight="1">
      <c r="C52" s="16">
        <v>32923</v>
      </c>
      <c r="D52" s="10" t="s">
        <v>15</v>
      </c>
      <c r="E52" s="50">
        <v>15000</v>
      </c>
      <c r="F52" s="30"/>
      <c r="G52" s="30">
        <f t="shared" si="1"/>
        <v>15000</v>
      </c>
      <c r="H52" s="31">
        <v>15000</v>
      </c>
      <c r="I52" s="32">
        <v>15000</v>
      </c>
    </row>
    <row r="53" spans="3:9" ht="12.75" customHeight="1">
      <c r="C53" s="16">
        <v>32931</v>
      </c>
      <c r="D53" s="10" t="s">
        <v>24</v>
      </c>
      <c r="E53" s="50">
        <v>5000</v>
      </c>
      <c r="F53" s="30"/>
      <c r="G53" s="30">
        <f t="shared" si="1"/>
        <v>5000</v>
      </c>
      <c r="H53" s="31">
        <v>5000</v>
      </c>
      <c r="I53" s="32">
        <v>5000</v>
      </c>
    </row>
    <row r="54" spans="3:9" ht="12.75" customHeight="1">
      <c r="C54" s="16">
        <v>32131</v>
      </c>
      <c r="D54" s="10" t="s">
        <v>68</v>
      </c>
      <c r="E54" s="50">
        <v>40000</v>
      </c>
      <c r="F54" s="30"/>
      <c r="G54" s="30">
        <f t="shared" si="1"/>
        <v>40000</v>
      </c>
      <c r="H54" s="31">
        <v>34500</v>
      </c>
      <c r="I54" s="32">
        <v>34500</v>
      </c>
    </row>
    <row r="55" spans="3:9" ht="12.75" customHeight="1">
      <c r="C55" s="16">
        <v>32959</v>
      </c>
      <c r="D55" s="10" t="s">
        <v>40</v>
      </c>
      <c r="E55" s="50">
        <v>14000</v>
      </c>
      <c r="F55" s="30"/>
      <c r="G55" s="30">
        <f t="shared" si="1"/>
        <v>14000</v>
      </c>
      <c r="H55" s="31">
        <v>9000</v>
      </c>
      <c r="I55" s="32">
        <v>9000</v>
      </c>
    </row>
    <row r="56" spans="3:9" ht="12.75" customHeight="1">
      <c r="C56" s="15">
        <v>34</v>
      </c>
      <c r="D56" s="9" t="s">
        <v>31</v>
      </c>
      <c r="E56" s="43">
        <f>SUM(E57:E58)</f>
        <v>7500</v>
      </c>
      <c r="F56" s="33">
        <f>SUM(F57:F58)</f>
        <v>0</v>
      </c>
      <c r="G56" s="33">
        <f>SUM(G57:G58)</f>
        <v>7500</v>
      </c>
      <c r="H56" s="33">
        <f>SUM(H57:H58)</f>
        <v>8000</v>
      </c>
      <c r="I56" s="34">
        <f>SUM(I57:I58)</f>
        <v>8000</v>
      </c>
    </row>
    <row r="57" spans="3:9" ht="12.75" customHeight="1">
      <c r="C57" s="16">
        <v>34311</v>
      </c>
      <c r="D57" s="10" t="s">
        <v>16</v>
      </c>
      <c r="E57" s="51">
        <v>7000</v>
      </c>
      <c r="F57" s="30"/>
      <c r="G57" s="30">
        <f>F57+E57</f>
        <v>7000</v>
      </c>
      <c r="H57" s="31">
        <v>7000</v>
      </c>
      <c r="I57" s="32">
        <v>7000</v>
      </c>
    </row>
    <row r="58" spans="3:9" ht="12" customHeight="1">
      <c r="C58" s="16">
        <v>34333</v>
      </c>
      <c r="D58" s="10" t="s">
        <v>64</v>
      </c>
      <c r="E58" s="51">
        <v>500</v>
      </c>
      <c r="F58" s="30"/>
      <c r="G58" s="30">
        <f>F58+E58</f>
        <v>500</v>
      </c>
      <c r="H58" s="31">
        <v>1000</v>
      </c>
      <c r="I58" s="32">
        <v>1000</v>
      </c>
    </row>
    <row r="59" spans="3:9" ht="12" customHeight="1">
      <c r="C59" s="15">
        <v>42</v>
      </c>
      <c r="D59" s="9" t="s">
        <v>33</v>
      </c>
      <c r="E59" s="43">
        <f>SUM(E60:E63)</f>
        <v>35000</v>
      </c>
      <c r="F59" s="33">
        <f>SUM(F60:F63)</f>
        <v>0</v>
      </c>
      <c r="G59" s="33">
        <f>SUM(G60:G63)</f>
        <v>35000</v>
      </c>
      <c r="H59" s="33">
        <f>SUM(H60:H63)</f>
        <v>90000</v>
      </c>
      <c r="I59" s="34">
        <f>SUM(I60:I63)</f>
        <v>90000</v>
      </c>
    </row>
    <row r="60" spans="3:9" ht="12" customHeight="1">
      <c r="C60" s="16">
        <v>42211</v>
      </c>
      <c r="D60" s="10" t="s">
        <v>56</v>
      </c>
      <c r="E60" s="51">
        <v>14000</v>
      </c>
      <c r="F60" s="30"/>
      <c r="G60" s="30">
        <f>F60+E60</f>
        <v>14000</v>
      </c>
      <c r="H60" s="31">
        <v>25000</v>
      </c>
      <c r="I60" s="32">
        <v>25000</v>
      </c>
    </row>
    <row r="61" spans="3:9" ht="12" customHeight="1">
      <c r="C61" s="16">
        <v>42219</v>
      </c>
      <c r="D61" s="10" t="s">
        <v>57</v>
      </c>
      <c r="E61" s="51">
        <v>6000</v>
      </c>
      <c r="F61" s="30"/>
      <c r="G61" s="30">
        <f>F61+E61</f>
        <v>6000</v>
      </c>
      <c r="H61" s="31">
        <v>5000</v>
      </c>
      <c r="I61" s="32">
        <v>5000</v>
      </c>
    </row>
    <row r="62" spans="3:9" ht="12" customHeight="1">
      <c r="C62" s="18">
        <v>42229</v>
      </c>
      <c r="D62" s="12" t="s">
        <v>65</v>
      </c>
      <c r="E62" s="51">
        <v>0</v>
      </c>
      <c r="F62" s="30"/>
      <c r="G62" s="30">
        <f>F62+E62</f>
        <v>0</v>
      </c>
      <c r="H62" s="31">
        <v>35000</v>
      </c>
      <c r="I62" s="32">
        <v>35000</v>
      </c>
    </row>
    <row r="63" spans="3:9" ht="12" customHeight="1">
      <c r="C63" s="18">
        <v>42239</v>
      </c>
      <c r="D63" s="12" t="s">
        <v>66</v>
      </c>
      <c r="E63" s="51">
        <v>15000</v>
      </c>
      <c r="F63" s="30"/>
      <c r="G63" s="30">
        <f>F63+E63</f>
        <v>15000</v>
      </c>
      <c r="H63" s="31">
        <v>25000</v>
      </c>
      <c r="I63" s="32">
        <v>25000</v>
      </c>
    </row>
    <row r="64" spans="3:9" ht="12.75" customHeight="1">
      <c r="C64" s="19" t="s">
        <v>34</v>
      </c>
      <c r="D64" s="13" t="s">
        <v>35</v>
      </c>
      <c r="E64" s="44" t="s">
        <v>75</v>
      </c>
      <c r="F64" s="45" t="s">
        <v>76</v>
      </c>
      <c r="G64" s="45" t="s">
        <v>38</v>
      </c>
      <c r="H64" s="45" t="s">
        <v>38</v>
      </c>
      <c r="I64" s="46" t="s">
        <v>38</v>
      </c>
    </row>
    <row r="65" spans="3:9" ht="13.5" customHeight="1">
      <c r="C65" s="15">
        <v>32</v>
      </c>
      <c r="D65" s="9" t="s">
        <v>27</v>
      </c>
      <c r="E65" s="43">
        <f>SUM(E66:E67)</f>
        <v>45000</v>
      </c>
      <c r="F65" s="33">
        <f>SUM(F66:F67)</f>
        <v>0</v>
      </c>
      <c r="G65" s="33">
        <f>SUM(G66:G67)</f>
        <v>45000</v>
      </c>
      <c r="H65" s="33">
        <f>SUM(H66:H67)</f>
        <v>35500</v>
      </c>
      <c r="I65" s="34">
        <f>SUM(I66:I67)</f>
        <v>35500</v>
      </c>
    </row>
    <row r="66" spans="3:9" ht="13.5" customHeight="1">
      <c r="C66" s="18">
        <v>32271</v>
      </c>
      <c r="D66" s="11" t="s">
        <v>26</v>
      </c>
      <c r="E66" s="51">
        <v>40000</v>
      </c>
      <c r="F66" s="30"/>
      <c r="G66" s="30">
        <f>F66+E66</f>
        <v>40000</v>
      </c>
      <c r="H66" s="31">
        <v>25500</v>
      </c>
      <c r="I66" s="32">
        <v>25500</v>
      </c>
    </row>
    <row r="67" spans="3:9" ht="12.75" customHeight="1">
      <c r="C67" s="18">
        <v>42233</v>
      </c>
      <c r="D67" s="12" t="s">
        <v>72</v>
      </c>
      <c r="E67" s="51">
        <v>5000</v>
      </c>
      <c r="F67" s="30"/>
      <c r="G67" s="30">
        <f>F67+E67</f>
        <v>5000</v>
      </c>
      <c r="H67" s="31">
        <v>10000</v>
      </c>
      <c r="I67" s="32">
        <v>10000</v>
      </c>
    </row>
    <row r="68" spans="3:9" ht="12.75" customHeight="1">
      <c r="C68" s="19" t="s">
        <v>58</v>
      </c>
      <c r="D68" s="13" t="s">
        <v>59</v>
      </c>
      <c r="E68" s="44" t="s">
        <v>75</v>
      </c>
      <c r="F68" s="45" t="s">
        <v>76</v>
      </c>
      <c r="G68" s="45" t="s">
        <v>38</v>
      </c>
      <c r="H68" s="45" t="s">
        <v>38</v>
      </c>
      <c r="I68" s="46" t="s">
        <v>38</v>
      </c>
    </row>
    <row r="69" spans="3:9" ht="12.75" customHeight="1">
      <c r="C69" s="20">
        <v>32</v>
      </c>
      <c r="D69" s="9" t="s">
        <v>27</v>
      </c>
      <c r="E69" s="43">
        <f>SUM(E70)</f>
        <v>25000</v>
      </c>
      <c r="F69" s="33">
        <v>0</v>
      </c>
      <c r="G69" s="33">
        <f>SUM(G70)</f>
        <v>25000</v>
      </c>
      <c r="H69" s="33">
        <f>SUM(H70)</f>
        <v>39000</v>
      </c>
      <c r="I69" s="34">
        <f>SUM(I70)</f>
        <v>39000</v>
      </c>
    </row>
    <row r="70" spans="3:9" ht="12.75" customHeight="1">
      <c r="C70" s="16">
        <v>32355</v>
      </c>
      <c r="D70" s="10" t="s">
        <v>74</v>
      </c>
      <c r="E70" s="50">
        <v>25000</v>
      </c>
      <c r="F70" s="30"/>
      <c r="G70" s="30">
        <v>25000</v>
      </c>
      <c r="H70" s="31">
        <v>39000</v>
      </c>
      <c r="I70" s="32">
        <v>39000</v>
      </c>
    </row>
    <row r="71" spans="3:9" ht="12.75" customHeight="1">
      <c r="C71" s="19" t="s">
        <v>36</v>
      </c>
      <c r="D71" s="13" t="s">
        <v>37</v>
      </c>
      <c r="E71" s="44" t="s">
        <v>71</v>
      </c>
      <c r="F71" s="45" t="s">
        <v>69</v>
      </c>
      <c r="G71" s="45" t="s">
        <v>38</v>
      </c>
      <c r="H71" s="45" t="s">
        <v>38</v>
      </c>
      <c r="I71" s="46" t="s">
        <v>38</v>
      </c>
    </row>
    <row r="72" spans="3:9" ht="12.75" customHeight="1">
      <c r="C72" s="15">
        <v>32</v>
      </c>
      <c r="D72" s="9" t="s">
        <v>27</v>
      </c>
      <c r="E72" s="43">
        <f>SUM(E73)</f>
        <v>50000</v>
      </c>
      <c r="F72" s="33">
        <f>SUM(F73)</f>
        <v>0</v>
      </c>
      <c r="G72" s="33">
        <f>SUM(G73)</f>
        <v>50000</v>
      </c>
      <c r="H72" s="33">
        <f>SUM(H73)</f>
        <v>50000</v>
      </c>
      <c r="I72" s="34">
        <f>SUM(I73)</f>
        <v>50000</v>
      </c>
    </row>
    <row r="73" spans="3:9" ht="12.75" customHeight="1">
      <c r="C73" s="18">
        <v>32911</v>
      </c>
      <c r="D73" s="12" t="s">
        <v>13</v>
      </c>
      <c r="E73" s="51">
        <v>50000</v>
      </c>
      <c r="F73" s="30">
        <v>0</v>
      </c>
      <c r="G73" s="30">
        <f>F73+E73</f>
        <v>50000</v>
      </c>
      <c r="H73" s="31">
        <v>50000</v>
      </c>
      <c r="I73" s="32">
        <v>50000</v>
      </c>
    </row>
    <row r="74" spans="3:9" ht="12.75" customHeight="1">
      <c r="C74" s="53" t="s">
        <v>70</v>
      </c>
      <c r="D74" s="54"/>
      <c r="E74" s="36">
        <f>SUM(E6,E13,E56,E59,E65,E69,E72)</f>
        <v>9149000</v>
      </c>
      <c r="F74" s="36">
        <f>SUM(F6,F13,F56,F59,F65,F69,F72)</f>
        <v>230000</v>
      </c>
      <c r="G74" s="35">
        <f>SUM(G6,G13,G56,G59,G65,G69,G72)</f>
        <v>9379000</v>
      </c>
      <c r="H74" s="36">
        <f>SUM(H6,H13,H56,H59,H65,H69,H72)</f>
        <v>9232900</v>
      </c>
      <c r="I74" s="37">
        <f>SUM(I6,I13,I56,I59,I65,I69,I72)</f>
        <v>9376000</v>
      </c>
    </row>
    <row r="75" spans="3:9" ht="12.75" customHeight="1" thickBot="1">
      <c r="C75" s="21"/>
      <c r="D75" s="22" t="s">
        <v>17</v>
      </c>
      <c r="E75" s="38">
        <f>SUM(E6,E13,E56,E59,E65,E69,E72)</f>
        <v>9149000</v>
      </c>
      <c r="F75" s="47">
        <f>SUM(F6,F13,F56,F59,F65,F69,F72)</f>
        <v>230000</v>
      </c>
      <c r="G75" s="47">
        <f>SUM(G6,G13,G59,G56,G65,G69,G72)</f>
        <v>9379000</v>
      </c>
      <c r="H75" s="38">
        <f>H74</f>
        <v>9232900</v>
      </c>
      <c r="I75" s="39">
        <f>I74</f>
        <v>9376000</v>
      </c>
    </row>
    <row r="77" spans="3:7" ht="12.75">
      <c r="C77" s="27"/>
      <c r="D77" s="28"/>
      <c r="E77" s="29"/>
      <c r="F77" s="29"/>
      <c r="G77" s="29"/>
    </row>
    <row r="81" spans="5:7" ht="12.75">
      <c r="E81" s="52"/>
      <c r="G81" s="52"/>
    </row>
    <row r="102" ht="12.75" customHeight="1"/>
  </sheetData>
  <sheetProtection/>
  <mergeCells count="2">
    <mergeCell ref="C74:D74"/>
    <mergeCell ref="C4:E4"/>
  </mergeCells>
  <printOptions/>
  <pageMargins left="0.5905511811023623" right="0.5118110236220472" top="0.7480314960629921" bottom="0.35433070866141736" header="0.31496062992125984" footer="0.31496062992125984"/>
  <pageSetup fitToHeight="0" fitToWidth="1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GKM</dc:creator>
  <cp:keywords/>
  <dc:description/>
  <cp:lastModifiedBy>Denis</cp:lastModifiedBy>
  <cp:lastPrinted>2020-10-30T12:38:34Z</cp:lastPrinted>
  <dcterms:created xsi:type="dcterms:W3CDTF">2006-02-07T13:02:10Z</dcterms:created>
  <dcterms:modified xsi:type="dcterms:W3CDTF">2022-11-15T09:07:53Z</dcterms:modified>
  <cp:category/>
  <cp:version/>
  <cp:contentType/>
  <cp:contentStatus/>
</cp:coreProperties>
</file>