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User\OneDrive\Desktop\KLIJENTI\PARK ŠUMA MARJAN\Izvještaj o izvršenju\"/>
    </mc:Choice>
  </mc:AlternateContent>
  <xr:revisionPtr revIDLastSave="0" documentId="13_ncr:1_{D51C8B4B-594F-4E45-AEAD-A50D234A7759}" xr6:coauthVersionLast="36" xr6:coauthVersionMax="36" xr10:uidLastSave="{00000000-0000-0000-0000-000000000000}"/>
  <bookViews>
    <workbookView xWindow="0" yWindow="0" windowWidth="23040" windowHeight="8940" activeTab="3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POSEBNI DIO" sheetId="7" r:id="rId4"/>
  </sheets>
  <definedNames>
    <definedName name="_xlnm.Print_Area" localSheetId="1">' Račun prihoda i rashoda'!$B$1:$I$99</definedName>
    <definedName name="_xlnm.Print_Area" localSheetId="0">SAŽETAK!$B$1:$L$27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F14" i="5"/>
  <c r="F19" i="5"/>
  <c r="F20" i="5"/>
  <c r="F21" i="5"/>
  <c r="F22" i="5"/>
  <c r="F23" i="5"/>
  <c r="F24" i="5"/>
  <c r="F25" i="5"/>
  <c r="F26" i="5"/>
  <c r="F27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5" i="5"/>
  <c r="F76" i="5"/>
  <c r="F78" i="5"/>
  <c r="F79" i="5"/>
  <c r="F80" i="5"/>
  <c r="F85" i="5"/>
  <c r="F86" i="5"/>
  <c r="F87" i="5"/>
  <c r="F88" i="5"/>
  <c r="F89" i="5"/>
  <c r="F90" i="5"/>
  <c r="F91" i="5"/>
  <c r="F92" i="5"/>
  <c r="F93" i="5"/>
  <c r="F6" i="5"/>
  <c r="E6" i="5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0" i="7"/>
  <c r="K25" i="1"/>
  <c r="L16" i="1"/>
  <c r="L13" i="1"/>
  <c r="L14" i="1"/>
  <c r="L15" i="1"/>
  <c r="L10" i="1"/>
  <c r="G15" i="1"/>
  <c r="K15" i="1" s="1"/>
  <c r="K13" i="1"/>
  <c r="K14" i="1"/>
  <c r="K16" i="1"/>
  <c r="K10" i="1"/>
  <c r="J15" i="1"/>
  <c r="I16" i="1"/>
  <c r="I15" i="1"/>
  <c r="L11" i="3"/>
  <c r="L12" i="3"/>
  <c r="L10" i="3"/>
  <c r="L30" i="3"/>
  <c r="L32" i="3"/>
  <c r="L34" i="3"/>
  <c r="L35" i="3"/>
  <c r="L36" i="3"/>
  <c r="L37" i="3"/>
  <c r="L38" i="3"/>
  <c r="L39" i="3"/>
  <c r="L40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90" i="3"/>
  <c r="L91" i="3"/>
  <c r="L93" i="3"/>
  <c r="L94" i="3"/>
  <c r="L95" i="3"/>
  <c r="L96" i="3"/>
  <c r="L97" i="3"/>
  <c r="L98" i="3"/>
  <c r="L28" i="3"/>
  <c r="K46" i="3"/>
  <c r="K48" i="3"/>
  <c r="K49" i="3"/>
  <c r="K50" i="3"/>
  <c r="K51" i="3"/>
  <c r="K52" i="3"/>
  <c r="K53" i="3"/>
  <c r="K54" i="3"/>
  <c r="K55" i="3"/>
  <c r="K56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2" i="3"/>
  <c r="K76" i="3"/>
  <c r="K79" i="3"/>
  <c r="K80" i="3"/>
  <c r="K81" i="3"/>
  <c r="K82" i="3"/>
  <c r="K83" i="3"/>
  <c r="K84" i="3"/>
  <c r="K86" i="3"/>
  <c r="K88" i="3"/>
  <c r="K90" i="3"/>
  <c r="K93" i="3"/>
  <c r="K94" i="3"/>
  <c r="K96" i="3"/>
  <c r="K34" i="3"/>
  <c r="K37" i="3"/>
  <c r="K40" i="3"/>
  <c r="K43" i="3"/>
  <c r="K44" i="3"/>
  <c r="K32" i="3"/>
  <c r="K28" i="3"/>
  <c r="K12" i="3"/>
  <c r="K11" i="3"/>
  <c r="K10" i="3"/>
</calcChain>
</file>

<file path=xl/sharedStrings.xml><?xml version="1.0" encoding="utf-8"?>
<sst xmlns="http://schemas.openxmlformats.org/spreadsheetml/2006/main" count="542" uniqueCount="226">
  <si>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</si>
  <si>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</si>
  <si>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</si>
  <si>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</si>
  <si>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</si>
  <si>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</si>
  <si>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BROJČANA OZNAKA I NAZIV</t>
  </si>
  <si>
    <t>II. POSEBNI DIO</t>
  </si>
  <si>
    <t>I. OPĆI DIO</t>
  </si>
  <si>
    <t>Materijalni rashodi</t>
  </si>
  <si>
    <t>…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</si>
  <si>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</si>
  <si>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</si>
  <si>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</si>
  <si>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</si>
  <si>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….</t>
  </si>
  <si>
    <t>2 Doprinosi</t>
  </si>
  <si>
    <t>21 Doprinosi za mirovinsko osiguranje</t>
  </si>
  <si>
    <t>3 Vlastiti prihodi</t>
  </si>
  <si>
    <t>31 Vlastiti prihodi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</si>
  <si>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</si>
  <si>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</si>
  <si>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</si>
  <si>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</si>
  <si>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</si>
  <si>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</si>
  <si>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</si>
  <si>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</si>
  <si>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Prihodi od prodaje proizvoda i robe</t>
  </si>
  <si>
    <t>Plaće (Bruto)</t>
  </si>
  <si>
    <t>Plaće za redovan rad</t>
  </si>
  <si>
    <t>Naknade troškova zaposlenima</t>
  </si>
  <si>
    <t>6=5/2*100</t>
  </si>
  <si>
    <t>7=5/4*100</t>
  </si>
  <si>
    <t xml:space="preserve">IZVJEŠTAJ O PRIHODIMA I RASHODIMA PREMA EKONOMSKOJ KLASIFIKACIJI </t>
  </si>
  <si>
    <t>5=4/3*100</t>
  </si>
  <si>
    <t xml:space="preserve">UKUPNO PRIHODI </t>
  </si>
  <si>
    <t>UKUPNO RASHODI</t>
  </si>
  <si>
    <t>UKUPNO PRIHODI</t>
  </si>
  <si>
    <t>INDEKS**</t>
  </si>
  <si>
    <t>RAZLIKA PRIMITAKA I IZDATAKA</t>
  </si>
  <si>
    <t>SAŽETAK  RAČUNA PRIHODA I RASHODA I RAČUNA FINANCIRANJA</t>
  </si>
  <si>
    <t xml:space="preserve"> RAČUN PRIHODA I RASHODA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</si>
  <si>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</si>
  <si>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</si>
  <si>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</si>
  <si>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</si>
  <si>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</si>
  <si>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</si>
  <si>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IZVRŠENJE FINANCIJSKOG PLANA PRORAČUNSKOG KORISNIKA DRŽAVNOG PRORAČUNA
ZA N. GODINU</t>
  </si>
  <si>
    <t>nagrade</t>
  </si>
  <si>
    <t>Darovi</t>
  </si>
  <si>
    <t>otpremnine</t>
  </si>
  <si>
    <t>Naknade za bolest,invalidnost i smrtni slučaj</t>
  </si>
  <si>
    <t>Regres za godišnji odmor</t>
  </si>
  <si>
    <t>ostali nenavedeni rashodi za zaposlene</t>
  </si>
  <si>
    <t>Doprinosi za obvezno zdravstveno osiguranje</t>
  </si>
  <si>
    <t>Naknade za prijevoz</t>
  </si>
  <si>
    <t>Seminari,savjetovanja</t>
  </si>
  <si>
    <t>Naknade za korištenje privatnog automobila</t>
  </si>
  <si>
    <t>uredski materijal</t>
  </si>
  <si>
    <t>Literatura(punlikacije,časopisi..)</t>
  </si>
  <si>
    <t>Materijal i sredstvaza čišćenje i održavanje</t>
  </si>
  <si>
    <t>Električna energija</t>
  </si>
  <si>
    <t>Mototorni benzin, i dizel gorivo</t>
  </si>
  <si>
    <t>Materijal i dijelovi za tekuće i investicijsko održavanje građevinskih objekata</t>
  </si>
  <si>
    <t>Materijal i dijelovi za tekuće i investicijsko održavanje postrojenja i opreme</t>
  </si>
  <si>
    <t>Materijal i dijelovi za tekuće i investicijsko održavanje transportnih sredstava</t>
  </si>
  <si>
    <t>Sitni inventar</t>
  </si>
  <si>
    <t>Službena, radna i zaštitna odjeća i obuća</t>
  </si>
  <si>
    <t>32311</t>
  </si>
  <si>
    <t>32313</t>
  </si>
  <si>
    <t>32322</t>
  </si>
  <si>
    <t>32329</t>
  </si>
  <si>
    <t>32334</t>
  </si>
  <si>
    <t>32339</t>
  </si>
  <si>
    <t>32341</t>
  </si>
  <si>
    <t>Usluge telefona, telefaksa</t>
  </si>
  <si>
    <t>Poštarina (pisma, tiskanice i sl.)</t>
  </si>
  <si>
    <t>Usluge tekućeg i investicijskog održavanja postrojenja i opreme</t>
  </si>
  <si>
    <t>Ostale usluge tekućeg i investicijskog održavanja</t>
  </si>
  <si>
    <t>Promidžbeni materijali</t>
  </si>
  <si>
    <t>Ostale usluge promidžbe i informiranja</t>
  </si>
  <si>
    <t>Opskrba vodom</t>
  </si>
  <si>
    <t>32342</t>
  </si>
  <si>
    <t>Iznošenje i odvoz smeća</t>
  </si>
  <si>
    <t>32343</t>
  </si>
  <si>
    <t>Deratizacija i dezinsekcija</t>
  </si>
  <si>
    <t>32344</t>
  </si>
  <si>
    <t>Dimnjačarske i ekološke usluge</t>
  </si>
  <si>
    <t>32347</t>
  </si>
  <si>
    <t>Pričuva</t>
  </si>
  <si>
    <t>32349</t>
  </si>
  <si>
    <t>Ostale komunalne usluge</t>
  </si>
  <si>
    <t>32353</t>
  </si>
  <si>
    <t>Zakupnine i najamnine za opremu</t>
  </si>
  <si>
    <t>32359</t>
  </si>
  <si>
    <t>Ostale  zakupnine i najamnine</t>
  </si>
  <si>
    <t>32361</t>
  </si>
  <si>
    <t>Obvezni i preventivni zdravstveni pregledi zaposlenika</t>
  </si>
  <si>
    <t>32371</t>
  </si>
  <si>
    <t>Autorski honorari</t>
  </si>
  <si>
    <t>32372</t>
  </si>
  <si>
    <t>Ugovori o djelu</t>
  </si>
  <si>
    <t>32373</t>
  </si>
  <si>
    <t>Usluge odvjetnika i pravnog savjetovanja</t>
  </si>
  <si>
    <t>32374</t>
  </si>
  <si>
    <t>Revizorske usluge</t>
  </si>
  <si>
    <t>32377</t>
  </si>
  <si>
    <t>Usluge agencija, studentskog servisa (prijepisi, prijevodi i drugo)</t>
  </si>
  <si>
    <t>32379</t>
  </si>
  <si>
    <t>Ostale intelektualne usluge</t>
  </si>
  <si>
    <t>32381</t>
  </si>
  <si>
    <t>Usluge ažuriranja računalnih baza</t>
  </si>
  <si>
    <t>32391</t>
  </si>
  <si>
    <t>Grafičke i tiskarske usluge, usluge kopiranja i uvezivanja i slično</t>
  </si>
  <si>
    <t>32394</t>
  </si>
  <si>
    <t>Usluge pri registraciji prijevoznih sredstava</t>
  </si>
  <si>
    <t>32396</t>
  </si>
  <si>
    <t>Usluge čuvanja imovine i osoba</t>
  </si>
  <si>
    <t>32399</t>
  </si>
  <si>
    <t>Ostale nespomenute usluge</t>
  </si>
  <si>
    <t>32921</t>
  </si>
  <si>
    <t>Premije osiguranja prijevoznih sredstava</t>
  </si>
  <si>
    <t>32923</t>
  </si>
  <si>
    <t>Premije osiguranja zaposlenih</t>
  </si>
  <si>
    <t>32931</t>
  </si>
  <si>
    <t>Reprezentacija</t>
  </si>
  <si>
    <t>32959</t>
  </si>
  <si>
    <t>Ostale pristojbe i naknade</t>
  </si>
  <si>
    <t>34</t>
  </si>
  <si>
    <t>Financijski rashodi</t>
  </si>
  <si>
    <t>34311</t>
  </si>
  <si>
    <t>Usluge banaka</t>
  </si>
  <si>
    <t>34333</t>
  </si>
  <si>
    <t>Zatezne kamate iz poslovnih odnosa</t>
  </si>
  <si>
    <t>42</t>
  </si>
  <si>
    <t>Rashodi za nabavu proizvedene dugotrajne imovine</t>
  </si>
  <si>
    <t>42211</t>
  </si>
  <si>
    <t>Računala i računalna oprema</t>
  </si>
  <si>
    <t>42229</t>
  </si>
  <si>
    <t>Ostala komunikacijska oprema</t>
  </si>
  <si>
    <t>42239</t>
  </si>
  <si>
    <t>Ostala oprema za održavanje i zaštitu</t>
  </si>
  <si>
    <t>Naknade za rad članovima predstavničkih i izvršnih tijela i upravnih vijeća</t>
  </si>
  <si>
    <t>Oprema</t>
  </si>
  <si>
    <t>osobni automobili</t>
  </si>
  <si>
    <t>Prihodi iz nadležnog proračuna za financiranje rashoda poslovanja</t>
  </si>
  <si>
    <t>zakupnine i najamnine za prijevozna sredstva</t>
  </si>
  <si>
    <t>Usluge tekućeg i investicijskog održavanja građevisnkih objekata</t>
  </si>
  <si>
    <t>Oprema za protupožarnu zaštitu</t>
  </si>
  <si>
    <t>31111</t>
  </si>
  <si>
    <t>Plaće za zaposlene</t>
  </si>
  <si>
    <t>31212</t>
  </si>
  <si>
    <t>Nagrade</t>
  </si>
  <si>
    <t>31213</t>
  </si>
  <si>
    <t>31214</t>
  </si>
  <si>
    <t>Otpremnine</t>
  </si>
  <si>
    <t>31215</t>
  </si>
  <si>
    <t>Naknade za bolest, invalidnost i smrtni slučaj</t>
  </si>
  <si>
    <t>31216</t>
  </si>
  <si>
    <t>31219</t>
  </si>
  <si>
    <t>Ostali nenavedeni rashodi za zaposlene</t>
  </si>
  <si>
    <t>31321</t>
  </si>
  <si>
    <t>32</t>
  </si>
  <si>
    <t>32121</t>
  </si>
  <si>
    <t>Naknade za prijevoz na posao i s posla</t>
  </si>
  <si>
    <t>32131</t>
  </si>
  <si>
    <t>Seminari, savjetovanja i simpoziji</t>
  </si>
  <si>
    <t>32141</t>
  </si>
  <si>
    <t>Naknada za korištenje privatnog automobila u službene svrhe</t>
  </si>
  <si>
    <t>32211</t>
  </si>
  <si>
    <t>Uredski materijal</t>
  </si>
  <si>
    <t>32212</t>
  </si>
  <si>
    <t>Literatura (publikacije, časopisi, glasila, knjige i ostalo)</t>
  </si>
  <si>
    <t>32214</t>
  </si>
  <si>
    <t>Materijal i sredstva za čišćenje i održavanje</t>
  </si>
  <si>
    <t>32231</t>
  </si>
  <si>
    <t>32234</t>
  </si>
  <si>
    <t>Motorni benzin i dizel gorivo</t>
  </si>
  <si>
    <t>32241</t>
  </si>
  <si>
    <t>32242</t>
  </si>
  <si>
    <t>32243</t>
  </si>
  <si>
    <t>32251</t>
  </si>
  <si>
    <t>32271</t>
  </si>
  <si>
    <t>IZVJEŠTAJ O PRIHODIMA I RASHODIMA PREMA IZVORIMA FINANCIRANJA I FUNKCIJSKA KLASIFIKACIJA</t>
  </si>
  <si>
    <t>Javna ustanova za upravljanje park šumom marjan</t>
  </si>
  <si>
    <t>1.1.1.</t>
  </si>
  <si>
    <t>3.1.1.</t>
  </si>
  <si>
    <t>PRIHODI OD GRADA</t>
  </si>
  <si>
    <t>A520001</t>
  </si>
  <si>
    <t>BLAGO NAŠEG MARJANA</t>
  </si>
  <si>
    <t>A520002</t>
  </si>
  <si>
    <t>MARJAN 2020-BRDO PROŠLOSTI OAZA BUDUĆNOSTI</t>
  </si>
  <si>
    <t>Zakupnine i najamnine za prijevozna sredstva</t>
  </si>
  <si>
    <t>U03</t>
  </si>
  <si>
    <t>ZAŠTITA PRIRODE</t>
  </si>
  <si>
    <t>A520003</t>
  </si>
  <si>
    <t>PROTUPOŽARNI VIDEO SUSTAV</t>
  </si>
  <si>
    <t>K212</t>
  </si>
  <si>
    <t>Službena radna odjeća i obuća</t>
  </si>
  <si>
    <t>J.U. PARK ŠUMA MARJAN</t>
  </si>
  <si>
    <t>A520101</t>
  </si>
  <si>
    <t>DJELATNOST J.U. PARK ŠUME MARJAN</t>
  </si>
  <si>
    <t>PRIHODI GRADA</t>
  </si>
  <si>
    <t>VLASTITI PRIHODI</t>
  </si>
  <si>
    <t>A520102</t>
  </si>
  <si>
    <t>STRUČNA TIJELA I VIJEĆA</t>
  </si>
  <si>
    <t>A520103</t>
  </si>
  <si>
    <t>TEKUĆE ODRŽAVANJE PARK ŠUME MARJAN</t>
  </si>
  <si>
    <t>42273</t>
  </si>
  <si>
    <t>42311</t>
  </si>
  <si>
    <t>Osobni automobili</t>
  </si>
  <si>
    <t>A520104</t>
  </si>
  <si>
    <t>PLANOVI UPRAVLJANJA</t>
  </si>
  <si>
    <t>Obrazloženje općeg dijela:</t>
  </si>
  <si>
    <t>Višak prihoda iz 2022. god je ostavren viškom EU sredstava na raunu projekta koji u tekućoj godini nisu vraćena u proračun.</t>
  </si>
  <si>
    <t>U 2023. godini su ova sredstva vraćena u proračun te jeu PR-RAS obrascu iskazan manjak prihoda i primitaka, a isti se odnosi na troškove koji uneseni u riznicu i plaćeni su kroz 2024. godinu.</t>
  </si>
  <si>
    <t>OSTVARENJE/IZVRŠENJE 2022.GOD  
N-1.</t>
  </si>
  <si>
    <t>TEKUĆI PLAN 2023.</t>
  </si>
  <si>
    <t>IZVORNI PLAN ILI REBALANS 2023.</t>
  </si>
  <si>
    <t>OSTVARENJE/IZVRŠENJE  2022.
N-1.</t>
  </si>
  <si>
    <t>OSTVARENJE/IZVRŠENJE  2023.
N.</t>
  </si>
  <si>
    <t xml:space="preserve">OSTVARENJE/IZVRŠENJE  2023.
N. </t>
  </si>
  <si>
    <t xml:space="preserve"> IZVRŠENJE  2023.
N. </t>
  </si>
  <si>
    <t xml:space="preserve">OSTVARENJE/IZVRŠENJE  2022.
N-1.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</si>
</sst>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rgb="FFE1E1FF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3">
    <xf numFmtId="0" fontId="0" fillId="0" borderId="0" xfId="0"/>
    <xf numFmtId="0" fontId="3" fillId="0" borderId="0" xfId="0" applyNumberFormat="1" applyFont="1" applyFill="1" applyBorder="1" applyAlignment="1" applyProtection="1"/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5" fillId="3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3" borderId="3" xfId="0" applyNumberFormat="1" applyFont="1" applyFill="1" applyBorder="1" applyAlignment="1" applyProtection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7" fillId="0" borderId="3" xfId="0" applyNumberFormat="1" applyFont="1" applyFill="1" applyBorder="1" applyAlignment="1" applyProtection="1">
      <alignment vertical="center" wrapText="1"/>
    </xf>
    <xf numFmtId="0" fontId="7" fillId="3" borderId="3" xfId="0" applyNumberFormat="1" applyFont="1" applyFill="1" applyBorder="1" applyAlignment="1" applyProtection="1">
      <alignment vertical="center" wrapText="1"/>
    </xf>
    <xf numFmtId="0" fontId="5" fillId="0" borderId="3" xfId="0" quotePrefix="1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3" fontId="5" fillId="2" borderId="3" xfId="0" applyNumberFormat="1" applyFont="1" applyFill="1" applyBorder="1" applyAlignment="1"/>
    <xf numFmtId="0" fontId="16" fillId="2" borderId="3" xfId="0" applyNumberFormat="1" applyFont="1" applyFill="1" applyBorder="1" applyAlignment="1" applyProtection="1">
      <alignment vertical="center" wrapText="1"/>
    </xf>
    <xf numFmtId="0" fontId="5" fillId="3" borderId="3" xfId="0" quotePrefix="1" applyFont="1" applyFill="1" applyBorder="1" applyAlignment="1">
      <alignment horizontal="left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3" fontId="4" fillId="3" borderId="3" xfId="0" applyNumberFormat="1" applyFont="1" applyFill="1" applyBorder="1" applyAlignment="1">
      <alignment horizontal="right"/>
    </xf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3" fontId="3" fillId="2" borderId="4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3" borderId="3" xfId="0" applyNumberFormat="1" applyFont="1" applyFill="1" applyBorder="1" applyAlignment="1" applyProtection="1">
      <alignment horizontal="left" vertical="center" wrapText="1"/>
    </xf>
    <xf numFmtId="0" fontId="0" fillId="3" borderId="0" xfId="0" applyFill="1" applyAlignment="1">
      <alignment horizontal="left"/>
    </xf>
    <xf numFmtId="0" fontId="7" fillId="3" borderId="2" xfId="0" applyNumberFormat="1" applyFont="1" applyFill="1" applyBorder="1" applyAlignment="1" applyProtection="1">
      <alignment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4" fontId="0" fillId="0" borderId="3" xfId="0" applyNumberFormat="1" applyBorder="1"/>
    <xf numFmtId="4" fontId="16" fillId="2" borderId="3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>
      <alignment vertical="center" wrapText="1" readingOrder="1"/>
    </xf>
    <xf numFmtId="0" fontId="20" fillId="0" borderId="0" xfId="0" applyNumberFormat="1" applyFont="1" applyFill="1" applyBorder="1" applyAlignment="1">
      <alignment horizontal="left" vertical="center" wrapText="1" readingOrder="1"/>
    </xf>
    <xf numFmtId="0" fontId="21" fillId="0" borderId="0" xfId="0" applyNumberFormat="1" applyFont="1" applyFill="1" applyBorder="1" applyAlignment="1">
      <alignment horizontal="left" vertical="center" wrapText="1" readingOrder="1"/>
    </xf>
    <xf numFmtId="164" fontId="20" fillId="0" borderId="0" xfId="0" applyNumberFormat="1" applyFont="1" applyFill="1" applyBorder="1" applyAlignment="1">
      <alignment horizontal="right" vertical="center" wrapText="1" readingOrder="1"/>
    </xf>
    <xf numFmtId="0" fontId="7" fillId="4" borderId="3" xfId="0" quotePrefix="1" applyFont="1" applyFill="1" applyBorder="1" applyAlignment="1">
      <alignment horizontal="left" vertical="center"/>
    </xf>
    <xf numFmtId="3" fontId="3" fillId="4" borderId="3" xfId="0" applyNumberFormat="1" applyFont="1" applyFill="1" applyBorder="1" applyAlignment="1">
      <alignment horizontal="right"/>
    </xf>
    <xf numFmtId="0" fontId="21" fillId="4" borderId="0" xfId="0" applyNumberFormat="1" applyFont="1" applyFill="1" applyBorder="1" applyAlignment="1">
      <alignment horizontal="left" vertical="center" wrapText="1" readingOrder="1"/>
    </xf>
    <xf numFmtId="0" fontId="21" fillId="4" borderId="0" xfId="0" applyNumberFormat="1" applyFont="1" applyFill="1" applyBorder="1" applyAlignment="1">
      <alignment vertical="center" wrapText="1" readingOrder="1"/>
    </xf>
    <xf numFmtId="164" fontId="21" fillId="4" borderId="0" xfId="0" applyNumberFormat="1" applyFont="1" applyFill="1" applyBorder="1" applyAlignment="1">
      <alignment horizontal="right" vertical="center" wrapText="1" readingOrder="1"/>
    </xf>
    <xf numFmtId="0" fontId="8" fillId="4" borderId="3" xfId="0" quotePrefix="1" applyFont="1" applyFill="1" applyBorder="1" applyAlignment="1">
      <alignment horizontal="left" vertical="center"/>
    </xf>
    <xf numFmtId="0" fontId="0" fillId="2" borderId="0" xfId="0" applyFill="1"/>
    <xf numFmtId="0" fontId="21" fillId="2" borderId="0" xfId="0" applyNumberFormat="1" applyFont="1" applyFill="1" applyBorder="1" applyAlignment="1">
      <alignment horizontal="left" vertical="center" wrapText="1" readingOrder="1"/>
    </xf>
    <xf numFmtId="0" fontId="21" fillId="2" borderId="0" xfId="0" applyNumberFormat="1" applyFont="1" applyFill="1" applyBorder="1" applyAlignment="1">
      <alignment vertical="center" wrapText="1" readingOrder="1"/>
    </xf>
    <xf numFmtId="164" fontId="21" fillId="2" borderId="0" xfId="0" applyNumberFormat="1" applyFont="1" applyFill="1" applyBorder="1" applyAlignment="1">
      <alignment horizontal="right" vertical="center" wrapText="1" readingOrder="1"/>
    </xf>
    <xf numFmtId="0" fontId="7" fillId="4" borderId="3" xfId="0" applyNumberFormat="1" applyFont="1" applyFill="1" applyBorder="1" applyAlignment="1" applyProtection="1">
      <alignment horizontal="left" vertical="center" wrapText="1"/>
    </xf>
    <xf numFmtId="4" fontId="0" fillId="4" borderId="3" xfId="0" applyNumberFormat="1" applyFill="1" applyBorder="1"/>
    <xf numFmtId="4" fontId="0" fillId="2" borderId="3" xfId="0" applyNumberFormat="1" applyFill="1" applyBorder="1"/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15" fillId="3" borderId="3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" fontId="14" fillId="0" borderId="0" xfId="0" applyNumberFormat="1" applyFont="1" applyAlignment="1">
      <alignment vertical="top" wrapText="1"/>
    </xf>
    <xf numFmtId="4" fontId="7" fillId="0" borderId="3" xfId="0" applyNumberFormat="1" applyFont="1" applyFill="1" applyBorder="1" applyAlignment="1" applyProtection="1">
      <alignment vertical="center"/>
    </xf>
    <xf numFmtId="4" fontId="7" fillId="3" borderId="3" xfId="0" applyNumberFormat="1" applyFont="1" applyFill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 wrapText="1"/>
    </xf>
    <xf numFmtId="4" fontId="6" fillId="3" borderId="3" xfId="0" applyNumberFormat="1" applyFont="1" applyFill="1" applyBorder="1" applyAlignment="1" applyProtection="1">
      <alignment wrapText="1"/>
    </xf>
    <xf numFmtId="0" fontId="19" fillId="0" borderId="4" xfId="0" applyFont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6" borderId="1" xfId="0" applyNumberFormat="1" applyFont="1" applyFill="1" applyBorder="1" applyAlignment="1" applyProtection="1">
      <alignment horizontal="left" vertical="center" wrapText="1"/>
    </xf>
    <xf numFmtId="0" fontId="3" fillId="6" borderId="2" xfId="0" applyNumberFormat="1" applyFont="1" applyFill="1" applyBorder="1" applyAlignment="1" applyProtection="1">
      <alignment horizontal="left" vertical="center" wrapText="1"/>
    </xf>
    <xf numFmtId="0" fontId="3" fillId="6" borderId="4" xfId="0" applyNumberFormat="1" applyFont="1" applyFill="1" applyBorder="1" applyAlignment="1" applyProtection="1">
      <alignment horizontal="left" vertical="center" wrapText="1"/>
    </xf>
    <xf numFmtId="0" fontId="19" fillId="6" borderId="3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1" fillId="0" borderId="3" xfId="0" applyFont="1" applyBorder="1" applyAlignment="1">
      <alignment vertical="top" wrapText="1"/>
    </xf>
    <xf numFmtId="0" fontId="20" fillId="0" borderId="3" xfId="0" applyNumberFormat="1" applyFont="1" applyFill="1" applyBorder="1" applyAlignment="1">
      <alignment horizontal="left" vertical="center" wrapText="1" readingOrder="1"/>
    </xf>
    <xf numFmtId="0" fontId="20" fillId="0" borderId="3" xfId="0" applyNumberFormat="1" applyFont="1" applyFill="1" applyBorder="1" applyAlignment="1">
      <alignment vertical="center" wrapText="1" readingOrder="1"/>
    </xf>
    <xf numFmtId="164" fontId="20" fillId="0" borderId="3" xfId="0" applyNumberFormat="1" applyFont="1" applyFill="1" applyBorder="1" applyAlignment="1">
      <alignment horizontal="right" vertical="center" wrapText="1" readingOrder="1"/>
    </xf>
    <xf numFmtId="0" fontId="20" fillId="5" borderId="3" xfId="0" applyNumberFormat="1" applyFont="1" applyFill="1" applyBorder="1" applyAlignment="1">
      <alignment horizontal="left" vertical="center" wrapText="1" readingOrder="1"/>
    </xf>
    <xf numFmtId="0" fontId="20" fillId="5" borderId="3" xfId="0" applyNumberFormat="1" applyFont="1" applyFill="1" applyBorder="1" applyAlignment="1">
      <alignment vertical="center" wrapText="1" readingOrder="1"/>
    </xf>
    <xf numFmtId="0" fontId="0" fillId="5" borderId="3" xfId="0" applyFill="1" applyBorder="1"/>
    <xf numFmtId="164" fontId="20" fillId="5" borderId="3" xfId="0" applyNumberFormat="1" applyFont="1" applyFill="1" applyBorder="1" applyAlignment="1">
      <alignment horizontal="right" vertical="center" wrapText="1" readingOrder="1"/>
    </xf>
    <xf numFmtId="0" fontId="20" fillId="8" borderId="3" xfId="0" applyNumberFormat="1" applyFont="1" applyFill="1" applyBorder="1" applyAlignment="1">
      <alignment horizontal="left" vertical="center" wrapText="1" readingOrder="1"/>
    </xf>
    <xf numFmtId="0" fontId="20" fillId="8" borderId="3" xfId="0" applyNumberFormat="1" applyFont="1" applyFill="1" applyBorder="1" applyAlignment="1">
      <alignment vertical="center" wrapText="1" readingOrder="1"/>
    </xf>
    <xf numFmtId="164" fontId="21" fillId="8" borderId="3" xfId="0" applyNumberFormat="1" applyFont="1" applyFill="1" applyBorder="1" applyAlignment="1">
      <alignment horizontal="right" vertical="center" wrapText="1" readingOrder="1"/>
    </xf>
    <xf numFmtId="0" fontId="20" fillId="7" borderId="3" xfId="0" applyNumberFormat="1" applyFont="1" applyFill="1" applyBorder="1" applyAlignment="1">
      <alignment horizontal="left" vertical="center" wrapText="1" readingOrder="1"/>
    </xf>
    <xf numFmtId="0" fontId="20" fillId="7" borderId="3" xfId="0" applyNumberFormat="1" applyFont="1" applyFill="1" applyBorder="1" applyAlignment="1">
      <alignment vertical="center" wrapText="1" readingOrder="1"/>
    </xf>
    <xf numFmtId="164" fontId="21" fillId="7" borderId="3" xfId="0" applyNumberFormat="1" applyFont="1" applyFill="1" applyBorder="1" applyAlignment="1">
      <alignment horizontal="right" vertical="center" wrapText="1" readingOrder="1"/>
    </xf>
    <xf numFmtId="164" fontId="21" fillId="0" borderId="3" xfId="0" applyNumberFormat="1" applyFont="1" applyFill="1" applyBorder="1" applyAlignment="1">
      <alignment horizontal="right" vertical="center" wrapText="1" readingOrder="1"/>
    </xf>
    <xf numFmtId="0" fontId="21" fillId="0" borderId="3" xfId="0" applyNumberFormat="1" applyFont="1" applyFill="1" applyBorder="1" applyAlignment="1">
      <alignment vertical="center" wrapText="1" readingOrder="1"/>
    </xf>
    <xf numFmtId="0" fontId="14" fillId="0" borderId="3" xfId="0" applyFont="1" applyBorder="1" applyAlignment="1">
      <alignment vertical="top" wrapText="1"/>
    </xf>
    <xf numFmtId="0" fontId="20" fillId="2" borderId="0" xfId="0" applyNumberFormat="1" applyFont="1" applyFill="1" applyBorder="1" applyAlignment="1">
      <alignment horizontal="left" vertical="center" wrapText="1" readingOrder="1"/>
    </xf>
    <xf numFmtId="0" fontId="20" fillId="2" borderId="0" xfId="0" applyNumberFormat="1" applyFont="1" applyFill="1" applyBorder="1" applyAlignment="1">
      <alignment vertical="center" wrapText="1" readingOrder="1"/>
    </xf>
    <xf numFmtId="164" fontId="20" fillId="2" borderId="0" xfId="0" applyNumberFormat="1" applyFont="1" applyFill="1" applyBorder="1" applyAlignment="1">
      <alignment horizontal="right" vertical="center" wrapText="1" readingOrder="1"/>
    </xf>
    <xf numFmtId="0" fontId="14" fillId="0" borderId="0" xfId="0" applyFont="1" applyBorder="1" applyAlignment="1">
      <alignment vertical="top" wrapText="1"/>
    </xf>
    <xf numFmtId="0" fontId="0" fillId="0" borderId="0" xfId="0" applyBorder="1"/>
    <xf numFmtId="0" fontId="7" fillId="2" borderId="0" xfId="0" quotePrefix="1" applyFont="1" applyFill="1" applyBorder="1" applyAlignment="1">
      <alignment horizontal="left" vertical="center"/>
    </xf>
    <xf numFmtId="4" fontId="0" fillId="0" borderId="0" xfId="0" applyNumberFormat="1" applyBorder="1"/>
    <xf numFmtId="4" fontId="0" fillId="2" borderId="0" xfId="0" applyNumberFormat="1" applyFill="1" applyBorder="1"/>
    <xf numFmtId="0" fontId="7" fillId="2" borderId="0" xfId="0" quotePrefix="1" applyFont="1" applyFill="1" applyBorder="1" applyAlignment="1">
      <alignment horizontal="left" vertical="center" wrapText="1"/>
    </xf>
    <xf numFmtId="0" fontId="8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 applyProtection="1">
      <alignment horizontal="right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2" borderId="5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5" fillId="3" borderId="1" xfId="0" quotePrefix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0" fontId="5" fillId="3" borderId="4" xfId="0" quotePrefix="1" applyFont="1" applyFill="1" applyBorder="1" applyAlignment="1">
      <alignment horizontal="left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6" borderId="3" xfId="0" applyNumberFormat="1" applyFont="1" applyFill="1" applyBorder="1" applyAlignment="1" applyProtection="1">
      <alignment horizontal="left" vertical="center" wrapText="1"/>
    </xf>
    <xf numFmtId="0" fontId="17" fillId="2" borderId="0" xfId="0" applyFont="1" applyFill="1" applyAlignment="1">
      <alignment horizontal="center"/>
    </xf>
    <xf numFmtId="0" fontId="3" fillId="5" borderId="3" xfId="0" applyNumberFormat="1" applyFont="1" applyFill="1" applyBorder="1" applyAlignment="1" applyProtection="1">
      <alignment horizontal="left" vertical="center" wrapText="1"/>
    </xf>
  </cellXfs>
  <cellStyles count="2">
    <cellStyle name="Normalno" xfId="0" builtinId="0"/>
    <cellStyle name="Obično_List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6"/>
  <sheetViews>
    <sheetView zoomScaleNormal="100" workbookViewId="0">
      <selection activeCell="J19" sqref="J19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29" t="s">
        <v>49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25"/>
    </row>
    <row r="2" spans="2:13" ht="18" customHeight="1" x14ac:dyDescent="0.25"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3"/>
    </row>
    <row r="3" spans="2:13" ht="15.75" customHeight="1" x14ac:dyDescent="0.25">
      <c r="B3" s="129" t="s">
        <v>8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24"/>
    </row>
    <row r="4" spans="2:13" ht="18" x14ac:dyDescent="0.25"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4"/>
    </row>
    <row r="5" spans="2:13" ht="18" customHeight="1" x14ac:dyDescent="0.25">
      <c r="B5" s="129" t="s">
        <v>41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23"/>
    </row>
    <row r="6" spans="2:13" ht="18" customHeight="1" x14ac:dyDescent="0.25"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23"/>
    </row>
    <row r="7" spans="2:13" ht="18" customHeight="1" x14ac:dyDescent="0.25">
      <c r="B7" s="146" t="s">
        <v>48</v>
      </c>
      <c r="C7" s="146"/>
      <c r="D7" s="146"/>
      <c r="E7" s="146"/>
      <c r="F7" s="146"/>
      <c r="G7" s="57"/>
      <c r="H7" s="53"/>
      <c r="I7" s="53"/>
      <c r="J7" s="53"/>
      <c r="K7" s="54"/>
      <c r="L7" s="54"/>
    </row>
    <row r="8" spans="2:13" ht="38.25" x14ac:dyDescent="0.25">
      <c r="B8" s="139" t="s">
        <v>6</v>
      </c>
      <c r="C8" s="139"/>
      <c r="D8" s="139"/>
      <c r="E8" s="139"/>
      <c r="F8" s="139"/>
      <c r="G8" s="28" t="s">
        <v>218</v>
      </c>
      <c r="H8" s="28" t="s">
        <v>220</v>
      </c>
      <c r="I8" s="28" t="s">
        <v>219</v>
      </c>
      <c r="J8" s="28" t="s">
        <v>222</v>
      </c>
      <c r="K8" s="28" t="s">
        <v>20</v>
      </c>
      <c r="L8" s="28" t="s">
        <v>39</v>
      </c>
    </row>
    <row r="9" spans="2:13" x14ac:dyDescent="0.25">
      <c r="B9" s="140">
        <v>1</v>
      </c>
      <c r="C9" s="140"/>
      <c r="D9" s="140"/>
      <c r="E9" s="140"/>
      <c r="F9" s="141"/>
      <c r="G9" s="34">
        <v>2</v>
      </c>
      <c r="H9" s="33">
        <v>3</v>
      </c>
      <c r="I9" s="33">
        <v>4</v>
      </c>
      <c r="J9" s="33">
        <v>5</v>
      </c>
      <c r="K9" s="33" t="s">
        <v>32</v>
      </c>
      <c r="L9" s="33" t="s">
        <v>33</v>
      </c>
    </row>
    <row r="10" spans="2:13" x14ac:dyDescent="0.25">
      <c r="B10" s="135" t="s">
        <v>22</v>
      </c>
      <c r="C10" s="136"/>
      <c r="D10" s="136"/>
      <c r="E10" s="136"/>
      <c r="F10" s="137"/>
      <c r="G10" s="85">
        <v>686220</v>
      </c>
      <c r="H10" s="15"/>
      <c r="I10" s="15">
        <v>1749201</v>
      </c>
      <c r="J10" s="15">
        <v>1302406</v>
      </c>
      <c r="K10" s="15">
        <f>J10/G10*100</f>
        <v>189.79423508495819</v>
      </c>
      <c r="L10" s="15">
        <f>J10/I10*100</f>
        <v>74.457195027901307</v>
      </c>
    </row>
    <row r="11" spans="2:13" x14ac:dyDescent="0.25">
      <c r="B11" s="138" t="s">
        <v>21</v>
      </c>
      <c r="C11" s="137"/>
      <c r="D11" s="137"/>
      <c r="E11" s="137"/>
      <c r="F11" s="137"/>
      <c r="G11" s="85"/>
      <c r="H11" s="15"/>
      <c r="I11" s="15"/>
      <c r="J11" s="15"/>
      <c r="K11" s="15"/>
      <c r="L11" s="15"/>
    </row>
    <row r="12" spans="2:13" x14ac:dyDescent="0.25">
      <c r="B12" s="132" t="s">
        <v>0</v>
      </c>
      <c r="C12" s="133"/>
      <c r="D12" s="133"/>
      <c r="E12" s="133"/>
      <c r="F12" s="134"/>
      <c r="G12" s="86"/>
      <c r="H12" s="14"/>
      <c r="I12" s="14"/>
      <c r="J12" s="14"/>
      <c r="K12" s="15"/>
      <c r="L12" s="15"/>
    </row>
    <row r="13" spans="2:13" x14ac:dyDescent="0.25">
      <c r="B13" s="145" t="s">
        <v>23</v>
      </c>
      <c r="C13" s="136"/>
      <c r="D13" s="136"/>
      <c r="E13" s="136"/>
      <c r="F13" s="136"/>
      <c r="G13" s="87">
        <v>655660</v>
      </c>
      <c r="H13" s="15"/>
      <c r="I13" s="15">
        <v>1651392</v>
      </c>
      <c r="J13" s="15">
        <v>1253623</v>
      </c>
      <c r="K13" s="15">
        <f t="shared" ref="K13:K16" si="0">J13/G13*100</f>
        <v>191.20016471951925</v>
      </c>
      <c r="L13" s="15">
        <f t="shared" ref="L13:L16" si="1">J13/I13*100</f>
        <v>75.913108456381039</v>
      </c>
    </row>
    <row r="14" spans="2:13" x14ac:dyDescent="0.25">
      <c r="B14" s="143" t="s">
        <v>24</v>
      </c>
      <c r="C14" s="137"/>
      <c r="D14" s="137"/>
      <c r="E14" s="137"/>
      <c r="F14" s="137"/>
      <c r="G14" s="85">
        <v>30560</v>
      </c>
      <c r="H14" s="16"/>
      <c r="I14" s="16">
        <v>60650</v>
      </c>
      <c r="J14" s="16">
        <v>48783.47</v>
      </c>
      <c r="K14" s="15">
        <f t="shared" si="0"/>
        <v>159.63177356020944</v>
      </c>
      <c r="L14" s="15">
        <f t="shared" si="1"/>
        <v>80.434410552349547</v>
      </c>
    </row>
    <row r="15" spans="2:13" x14ac:dyDescent="0.25">
      <c r="B15" s="18" t="s">
        <v>1</v>
      </c>
      <c r="C15" s="51"/>
      <c r="D15" s="51"/>
      <c r="E15" s="51"/>
      <c r="F15" s="51"/>
      <c r="G15" s="86">
        <f>SUM(G13:G14)</f>
        <v>686220</v>
      </c>
      <c r="H15" s="14"/>
      <c r="I15" s="14">
        <f>SUM(I13:I14)</f>
        <v>1712042</v>
      </c>
      <c r="J15" s="14">
        <f>SUM(J13:J14)</f>
        <v>1302406.47</v>
      </c>
      <c r="K15" s="15">
        <f t="shared" si="0"/>
        <v>189.79430357611261</v>
      </c>
      <c r="L15" s="15">
        <f t="shared" si="1"/>
        <v>76.073277992011882</v>
      </c>
    </row>
    <row r="16" spans="2:13" x14ac:dyDescent="0.25">
      <c r="B16" s="144" t="s">
        <v>2</v>
      </c>
      <c r="C16" s="133"/>
      <c r="D16" s="133"/>
      <c r="E16" s="133"/>
      <c r="F16" s="133"/>
      <c r="G16" s="27">
        <v>0</v>
      </c>
      <c r="H16" s="17"/>
      <c r="I16" s="17">
        <f>I10-I15</f>
        <v>37159</v>
      </c>
      <c r="J16" s="17">
        <v>0</v>
      </c>
      <c r="K16" s="15" t="e">
        <f t="shared" si="0"/>
        <v>#DIV/0!</v>
      </c>
      <c r="L16" s="15">
        <f t="shared" si="1"/>
        <v>0</v>
      </c>
    </row>
    <row r="17" spans="1:49" ht="18" x14ac:dyDescent="0.25"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"/>
    </row>
    <row r="18" spans="1:49" ht="18" customHeight="1" x14ac:dyDescent="0.25">
      <c r="B18" s="152" t="s">
        <v>45</v>
      </c>
      <c r="C18" s="152"/>
      <c r="D18" s="152"/>
      <c r="E18" s="152"/>
      <c r="F18" s="152"/>
      <c r="G18" s="52"/>
      <c r="H18" s="53"/>
      <c r="I18" s="53"/>
      <c r="J18" s="53"/>
      <c r="K18" s="54"/>
      <c r="L18" s="54"/>
      <c r="M18" s="1"/>
    </row>
    <row r="19" spans="1:49" ht="38.25" x14ac:dyDescent="0.25">
      <c r="B19" s="139" t="s">
        <v>6</v>
      </c>
      <c r="C19" s="139"/>
      <c r="D19" s="139"/>
      <c r="E19" s="139"/>
      <c r="F19" s="139"/>
      <c r="G19" s="28" t="s">
        <v>221</v>
      </c>
      <c r="H19" s="2" t="s">
        <v>220</v>
      </c>
      <c r="I19" s="2" t="s">
        <v>219</v>
      </c>
      <c r="J19" s="2" t="s">
        <v>223</v>
      </c>
      <c r="K19" s="2" t="s">
        <v>20</v>
      </c>
      <c r="L19" s="2" t="s">
        <v>39</v>
      </c>
    </row>
    <row r="20" spans="1:49" x14ac:dyDescent="0.25">
      <c r="B20" s="153">
        <v>1</v>
      </c>
      <c r="C20" s="154"/>
      <c r="D20" s="154"/>
      <c r="E20" s="154"/>
      <c r="F20" s="154"/>
      <c r="G20" s="35">
        <v>2</v>
      </c>
      <c r="H20" s="33">
        <v>3</v>
      </c>
      <c r="I20" s="33">
        <v>4</v>
      </c>
      <c r="J20" s="33">
        <v>5</v>
      </c>
      <c r="K20" s="33" t="s">
        <v>32</v>
      </c>
      <c r="L20" s="33" t="s">
        <v>33</v>
      </c>
    </row>
    <row r="21" spans="1:49" ht="15.75" customHeight="1" x14ac:dyDescent="0.25">
      <c r="B21" s="135" t="s">
        <v>25</v>
      </c>
      <c r="C21" s="155"/>
      <c r="D21" s="155"/>
      <c r="E21" s="155"/>
      <c r="F21" s="155"/>
      <c r="G21" s="29"/>
      <c r="H21" s="16"/>
      <c r="I21" s="16"/>
      <c r="J21" s="16"/>
      <c r="K21" s="16"/>
      <c r="L21" s="16"/>
    </row>
    <row r="22" spans="1:49" x14ac:dyDescent="0.25">
      <c r="B22" s="135" t="s">
        <v>26</v>
      </c>
      <c r="C22" s="136"/>
      <c r="D22" s="136"/>
      <c r="E22" s="136"/>
      <c r="F22" s="136"/>
      <c r="G22" s="26"/>
      <c r="H22" s="16"/>
      <c r="I22" s="16"/>
      <c r="J22" s="16"/>
      <c r="K22" s="16"/>
      <c r="L22" s="16"/>
    </row>
    <row r="23" spans="1:49" ht="15" customHeight="1" x14ac:dyDescent="0.25">
      <c r="B23" s="149" t="s">
        <v>40</v>
      </c>
      <c r="C23" s="150"/>
      <c r="D23" s="150"/>
      <c r="E23" s="150"/>
      <c r="F23" s="151"/>
      <c r="G23" s="39"/>
      <c r="H23" s="40"/>
      <c r="I23" s="40"/>
      <c r="J23" s="40"/>
      <c r="K23" s="40"/>
      <c r="L23" s="40"/>
    </row>
    <row r="24" spans="1:49" s="41" customFormat="1" ht="15" customHeight="1" x14ac:dyDescent="0.25">
      <c r="A24"/>
      <c r="B24" s="135" t="s">
        <v>11</v>
      </c>
      <c r="C24" s="136"/>
      <c r="D24" s="136"/>
      <c r="E24" s="136"/>
      <c r="F24" s="136"/>
      <c r="G24" s="26"/>
      <c r="H24" s="16"/>
      <c r="I24" s="16"/>
      <c r="J24" s="16"/>
      <c r="K24" s="16"/>
      <c r="L24" s="1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1" customFormat="1" ht="15" customHeight="1" x14ac:dyDescent="0.25">
      <c r="A25"/>
      <c r="B25" s="135" t="s">
        <v>44</v>
      </c>
      <c r="C25" s="136"/>
      <c r="D25" s="136"/>
      <c r="E25" s="136"/>
      <c r="F25" s="136"/>
      <c r="G25" s="87">
        <v>142975</v>
      </c>
      <c r="H25" s="16"/>
      <c r="I25" s="16"/>
      <c r="J25" s="16">
        <v>-22933.93</v>
      </c>
      <c r="K25" s="16">
        <f>J25/G25*100</f>
        <v>-16.040517573002273</v>
      </c>
      <c r="L25" s="1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0" customFormat="1" x14ac:dyDescent="0.25">
      <c r="A26" s="48"/>
      <c r="B26" s="149" t="s">
        <v>46</v>
      </c>
      <c r="C26" s="150"/>
      <c r="D26" s="150"/>
      <c r="E26" s="150"/>
      <c r="F26" s="151"/>
      <c r="G26" s="39"/>
      <c r="H26" s="49"/>
      <c r="I26" s="49"/>
      <c r="J26" s="49"/>
      <c r="K26" s="49"/>
      <c r="L26" s="49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</row>
    <row r="27" spans="1:49" ht="15.75" x14ac:dyDescent="0.25">
      <c r="B27" s="142" t="s">
        <v>47</v>
      </c>
      <c r="C27" s="142"/>
      <c r="D27" s="142"/>
      <c r="E27" s="142"/>
      <c r="F27" s="142"/>
      <c r="G27" s="88">
        <v>142975</v>
      </c>
      <c r="H27" s="42"/>
      <c r="I27" s="42"/>
      <c r="J27" s="42"/>
      <c r="K27" s="42"/>
      <c r="L27" s="42"/>
    </row>
    <row r="29" spans="1:49" x14ac:dyDescent="0.2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6"/>
    </row>
    <row r="30" spans="1:49" x14ac:dyDescent="0.25">
      <c r="B30" s="130" t="s">
        <v>215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</row>
    <row r="31" spans="1:49" ht="15" customHeight="1" x14ac:dyDescent="0.25"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</row>
    <row r="32" spans="1:49" ht="15" customHeight="1" x14ac:dyDescent="0.25">
      <c r="B32" s="130" t="s">
        <v>216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</row>
    <row r="33" spans="2:12" ht="15" customHeight="1" x14ac:dyDescent="0.25">
      <c r="B33" s="130" t="s">
        <v>217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</row>
    <row r="34" spans="2:12" ht="36.75" customHeight="1" x14ac:dyDescent="0.25"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</row>
    <row r="35" spans="2:12" ht="15" customHeight="1" x14ac:dyDescent="0.25"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</row>
    <row r="36" spans="2:12" x14ac:dyDescent="0.25"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</row>
  </sheetData>
  <mergeCells count="31">
    <mergeCell ref="B32:L32"/>
    <mergeCell ref="B2:L2"/>
    <mergeCell ref="B4:L4"/>
    <mergeCell ref="B6:L6"/>
    <mergeCell ref="B17:L17"/>
    <mergeCell ref="B5:L5"/>
    <mergeCell ref="B3:L3"/>
    <mergeCell ref="B26:F26"/>
    <mergeCell ref="B23:F23"/>
    <mergeCell ref="B18:F18"/>
    <mergeCell ref="B24:F24"/>
    <mergeCell ref="B25:F25"/>
    <mergeCell ref="B19:F19"/>
    <mergeCell ref="B20:F20"/>
    <mergeCell ref="B21:F21"/>
    <mergeCell ref="B1:L1"/>
    <mergeCell ref="B33:L34"/>
    <mergeCell ref="B35:L36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105"/>
  <sheetViews>
    <sheetView zoomScale="90" zoomScaleNormal="90" workbookViewId="0">
      <selection activeCell="H18" sqref="H1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style="83" customWidth="1"/>
    <col min="18" max="18" width="8.85546875" customWidth="1"/>
  </cols>
  <sheetData>
    <row r="1" spans="2:12" ht="18" x14ac:dyDescent="0.25"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2:12" ht="15.75" customHeight="1" x14ac:dyDescent="0.25">
      <c r="B2" s="129" t="s">
        <v>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12" ht="18" x14ac:dyDescent="0.2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2:12" ht="15.75" customHeight="1" x14ac:dyDescent="0.25">
      <c r="B4" s="129" t="s">
        <v>42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2:12" ht="18" x14ac:dyDescent="0.25"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2:12" ht="15.75" customHeight="1" x14ac:dyDescent="0.25">
      <c r="B6" s="129" t="s">
        <v>34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2:12" ht="18" x14ac:dyDescent="0.25"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</row>
    <row r="8" spans="2:12" ht="45" customHeight="1" x14ac:dyDescent="0.25">
      <c r="B8" s="159" t="s">
        <v>6</v>
      </c>
      <c r="C8" s="160"/>
      <c r="D8" s="160"/>
      <c r="E8" s="160"/>
      <c r="F8" s="161"/>
      <c r="G8" s="40" t="s">
        <v>225</v>
      </c>
      <c r="H8" s="40" t="s">
        <v>220</v>
      </c>
      <c r="I8" s="40" t="s">
        <v>219</v>
      </c>
      <c r="J8" s="40" t="s">
        <v>223</v>
      </c>
      <c r="K8" s="81" t="s">
        <v>20</v>
      </c>
      <c r="L8" s="81" t="s">
        <v>39</v>
      </c>
    </row>
    <row r="9" spans="2:12" x14ac:dyDescent="0.25">
      <c r="B9" s="156">
        <v>1</v>
      </c>
      <c r="C9" s="157"/>
      <c r="D9" s="157"/>
      <c r="E9" s="157"/>
      <c r="F9" s="158"/>
      <c r="G9" s="43">
        <v>2</v>
      </c>
      <c r="H9" s="43">
        <v>3</v>
      </c>
      <c r="I9" s="43">
        <v>4</v>
      </c>
      <c r="J9" s="43">
        <v>5</v>
      </c>
      <c r="K9" s="82" t="s">
        <v>32</v>
      </c>
      <c r="L9" s="82" t="s">
        <v>33</v>
      </c>
    </row>
    <row r="10" spans="2:12" x14ac:dyDescent="0.25">
      <c r="B10" s="7"/>
      <c r="C10" s="7"/>
      <c r="D10" s="7"/>
      <c r="E10" s="7"/>
      <c r="F10" s="7" t="s">
        <v>38</v>
      </c>
      <c r="G10" s="5">
        <v>686220</v>
      </c>
      <c r="H10" s="5"/>
      <c r="I10" s="5">
        <v>1712042</v>
      </c>
      <c r="J10" s="62">
        <v>1359801.74</v>
      </c>
      <c r="K10" s="62">
        <f>J10/G10*100</f>
        <v>198.15827868613565</v>
      </c>
      <c r="L10" s="62">
        <f>J10/I10*100</f>
        <v>79.425723200715865</v>
      </c>
    </row>
    <row r="11" spans="2:12" x14ac:dyDescent="0.25">
      <c r="B11" s="7">
        <v>6</v>
      </c>
      <c r="C11" s="7"/>
      <c r="D11" s="7"/>
      <c r="E11" s="7"/>
      <c r="F11" s="7" t="s">
        <v>3</v>
      </c>
      <c r="G11" s="37">
        <v>686220</v>
      </c>
      <c r="H11" s="37"/>
      <c r="I11" s="37">
        <v>1712042</v>
      </c>
      <c r="J11" s="62">
        <v>1359801.74</v>
      </c>
      <c r="K11" s="62">
        <f>J11/G11*100</f>
        <v>198.15827868613565</v>
      </c>
      <c r="L11" s="62">
        <f t="shared" ref="L11:L12" si="0">J11/I11*100</f>
        <v>79.425723200715865</v>
      </c>
    </row>
    <row r="12" spans="2:12" ht="25.5" x14ac:dyDescent="0.25">
      <c r="B12" s="7"/>
      <c r="C12" s="12">
        <v>67111</v>
      </c>
      <c r="D12" s="12">
        <v>67111</v>
      </c>
      <c r="E12" s="12"/>
      <c r="F12" s="12" t="s">
        <v>147</v>
      </c>
      <c r="G12" s="5">
        <v>686220</v>
      </c>
      <c r="H12" s="5"/>
      <c r="I12" s="5">
        <v>1674883</v>
      </c>
      <c r="J12" s="62">
        <v>1319817</v>
      </c>
      <c r="K12" s="62">
        <f>J12/G12*100</f>
        <v>192.33146804231879</v>
      </c>
      <c r="L12" s="62">
        <f t="shared" si="0"/>
        <v>78.800549053277152</v>
      </c>
    </row>
    <row r="13" spans="2:12" x14ac:dyDescent="0.25">
      <c r="B13" s="8"/>
      <c r="C13" s="8"/>
      <c r="D13" s="8"/>
      <c r="E13" s="8"/>
      <c r="F13" s="8"/>
      <c r="G13" s="5"/>
      <c r="H13" s="5"/>
      <c r="I13" s="5"/>
      <c r="J13" s="62"/>
      <c r="K13" s="62"/>
      <c r="L13" s="62"/>
    </row>
    <row r="14" spans="2:12" x14ac:dyDescent="0.25">
      <c r="B14" s="8"/>
      <c r="C14" s="8"/>
      <c r="D14" s="8"/>
      <c r="E14" s="8"/>
      <c r="F14" s="8"/>
      <c r="G14" s="5"/>
      <c r="H14" s="5"/>
      <c r="I14" s="5"/>
      <c r="J14" s="62"/>
      <c r="K14" s="62"/>
      <c r="L14" s="62"/>
    </row>
    <row r="15" spans="2:12" x14ac:dyDescent="0.25">
      <c r="B15" s="8"/>
      <c r="C15" s="8"/>
      <c r="D15" s="9"/>
      <c r="E15" s="9" t="s">
        <v>10</v>
      </c>
      <c r="F15" s="9"/>
      <c r="G15" s="5"/>
      <c r="H15" s="5"/>
      <c r="I15" s="5"/>
      <c r="J15" s="62"/>
      <c r="K15" s="62"/>
      <c r="L15" s="62"/>
    </row>
    <row r="16" spans="2:12" ht="25.5" x14ac:dyDescent="0.25">
      <c r="B16" s="8"/>
      <c r="C16" s="8">
        <v>66</v>
      </c>
      <c r="D16" s="9"/>
      <c r="E16" s="9"/>
      <c r="F16" s="12" t="s">
        <v>12</v>
      </c>
      <c r="G16" s="5"/>
      <c r="H16" s="5"/>
      <c r="I16" s="5">
        <v>37159</v>
      </c>
      <c r="J16" s="62">
        <v>39985</v>
      </c>
      <c r="K16" s="62"/>
      <c r="L16" s="62"/>
    </row>
    <row r="17" spans="2:12" ht="25.5" x14ac:dyDescent="0.25">
      <c r="B17" s="8"/>
      <c r="C17" s="13"/>
      <c r="D17" s="9">
        <v>661</v>
      </c>
      <c r="E17" s="9"/>
      <c r="F17" s="12" t="s">
        <v>27</v>
      </c>
      <c r="G17" s="5"/>
      <c r="H17" s="5"/>
      <c r="I17" s="5">
        <v>37159</v>
      </c>
      <c r="J17" s="62">
        <v>39985</v>
      </c>
      <c r="K17" s="62"/>
      <c r="L17" s="62"/>
    </row>
    <row r="18" spans="2:12" x14ac:dyDescent="0.25">
      <c r="B18" s="8"/>
      <c r="C18" s="13"/>
      <c r="D18" s="9"/>
      <c r="E18" s="9">
        <v>6614</v>
      </c>
      <c r="F18" s="12" t="s">
        <v>28</v>
      </c>
      <c r="G18" s="5"/>
      <c r="H18" s="5"/>
      <c r="I18" s="5"/>
      <c r="J18" s="62"/>
      <c r="K18" s="62"/>
      <c r="L18" s="62"/>
    </row>
    <row r="19" spans="2:12" x14ac:dyDescent="0.25">
      <c r="B19" s="8"/>
      <c r="C19" s="8"/>
      <c r="D19" s="9"/>
      <c r="E19" s="9"/>
      <c r="F19" s="12" t="s">
        <v>15</v>
      </c>
      <c r="G19" s="5"/>
      <c r="H19" s="5"/>
      <c r="I19" s="5"/>
      <c r="J19" s="62"/>
      <c r="K19" s="62"/>
      <c r="L19" s="62"/>
    </row>
    <row r="20" spans="2:12" x14ac:dyDescent="0.25">
      <c r="B20" s="13">
        <v>7</v>
      </c>
      <c r="C20" s="8"/>
      <c r="D20" s="9"/>
      <c r="E20" s="9"/>
      <c r="F20" s="12"/>
      <c r="G20" s="38"/>
      <c r="H20" s="38"/>
      <c r="I20" s="38"/>
      <c r="J20" s="63"/>
      <c r="K20" s="62"/>
      <c r="L20" s="62"/>
    </row>
    <row r="21" spans="2:12" ht="30.75" customHeight="1" x14ac:dyDescent="0.25">
      <c r="B21" s="8"/>
      <c r="C21" s="8">
        <v>72</v>
      </c>
      <c r="D21" s="9"/>
      <c r="E21" s="9"/>
      <c r="F21" s="22"/>
      <c r="G21" s="5"/>
      <c r="H21" s="5"/>
      <c r="I21" s="5"/>
      <c r="J21" s="62"/>
      <c r="K21" s="62"/>
      <c r="L21" s="62"/>
    </row>
    <row r="22" spans="2:12" x14ac:dyDescent="0.25">
      <c r="B22" s="8"/>
      <c r="C22" s="8"/>
      <c r="D22" s="8"/>
      <c r="E22" s="8"/>
      <c r="F22" s="22"/>
      <c r="G22" s="5"/>
      <c r="H22" s="5"/>
      <c r="I22" s="5"/>
      <c r="J22" s="62"/>
      <c r="K22" s="62"/>
      <c r="L22" s="62"/>
    </row>
    <row r="23" spans="2:12" x14ac:dyDescent="0.25">
      <c r="B23" s="8"/>
      <c r="C23" s="8"/>
      <c r="D23" s="8"/>
      <c r="E23" s="8"/>
      <c r="F23" s="22"/>
      <c r="G23" s="5"/>
      <c r="H23" s="5"/>
      <c r="I23" s="5"/>
      <c r="J23" s="62"/>
      <c r="K23" s="62"/>
      <c r="L23" s="62"/>
    </row>
    <row r="24" spans="2:12" x14ac:dyDescent="0.25">
      <c r="B24" s="8"/>
      <c r="C24" s="8"/>
      <c r="D24" s="8"/>
      <c r="E24" s="8" t="s">
        <v>10</v>
      </c>
      <c r="F24" s="22"/>
      <c r="G24" s="5"/>
      <c r="H24" s="5"/>
      <c r="I24" s="5"/>
      <c r="J24" s="62"/>
      <c r="K24" s="62"/>
      <c r="L24" s="62"/>
    </row>
    <row r="25" spans="2:12" ht="18" x14ac:dyDescent="0.25"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</row>
    <row r="26" spans="2:12" ht="36.75" customHeight="1" x14ac:dyDescent="0.25">
      <c r="B26" s="159" t="s">
        <v>6</v>
      </c>
      <c r="C26" s="160"/>
      <c r="D26" s="160"/>
      <c r="E26" s="160"/>
      <c r="F26" s="161"/>
      <c r="G26" s="40" t="s">
        <v>225</v>
      </c>
      <c r="H26" s="40" t="s">
        <v>220</v>
      </c>
      <c r="I26" s="40" t="s">
        <v>219</v>
      </c>
      <c r="J26" s="40" t="s">
        <v>223</v>
      </c>
      <c r="K26" s="81" t="s">
        <v>20</v>
      </c>
      <c r="L26" s="81" t="s">
        <v>39</v>
      </c>
    </row>
    <row r="27" spans="2:12" x14ac:dyDescent="0.25">
      <c r="B27" s="156">
        <v>1</v>
      </c>
      <c r="C27" s="157"/>
      <c r="D27" s="157"/>
      <c r="E27" s="157"/>
      <c r="F27" s="158"/>
      <c r="G27" s="43">
        <v>2</v>
      </c>
      <c r="H27" s="43">
        <v>3</v>
      </c>
      <c r="I27" s="43">
        <v>4</v>
      </c>
      <c r="J27" s="43">
        <v>5</v>
      </c>
      <c r="K27" s="82" t="s">
        <v>32</v>
      </c>
      <c r="L27" s="82" t="s">
        <v>33</v>
      </c>
    </row>
    <row r="28" spans="2:12" x14ac:dyDescent="0.25">
      <c r="B28" s="7"/>
      <c r="C28" s="7"/>
      <c r="D28" s="7"/>
      <c r="E28" s="7"/>
      <c r="F28" s="7" t="s">
        <v>37</v>
      </c>
      <c r="G28" s="5">
        <v>686220</v>
      </c>
      <c r="H28" s="5"/>
      <c r="I28" s="5">
        <v>1712042</v>
      </c>
      <c r="J28" s="62">
        <v>1359801.74</v>
      </c>
      <c r="K28" s="62">
        <f>J28/G28*100</f>
        <v>198.15827868613565</v>
      </c>
      <c r="L28" s="62">
        <f>J28/I28*100</f>
        <v>79.425723200715865</v>
      </c>
    </row>
    <row r="29" spans="2:12" x14ac:dyDescent="0.25">
      <c r="B29" s="7">
        <v>3</v>
      </c>
      <c r="C29" s="7"/>
      <c r="D29" s="7"/>
      <c r="E29" s="7"/>
      <c r="F29" s="7" t="s">
        <v>4</v>
      </c>
      <c r="G29" s="5"/>
      <c r="H29" s="5"/>
      <c r="I29" s="5"/>
      <c r="J29" s="62"/>
      <c r="K29" s="62"/>
      <c r="L29" s="62"/>
    </row>
    <row r="30" spans="2:12" x14ac:dyDescent="0.25">
      <c r="B30" s="7"/>
      <c r="C30" s="12">
        <v>31</v>
      </c>
      <c r="D30" s="78">
        <v>31</v>
      </c>
      <c r="E30" s="78"/>
      <c r="F30" s="78" t="s">
        <v>5</v>
      </c>
      <c r="G30" s="69"/>
      <c r="H30" s="69"/>
      <c r="I30" s="69">
        <v>1062203</v>
      </c>
      <c r="J30" s="79"/>
      <c r="K30" s="62"/>
      <c r="L30" s="62">
        <f t="shared" ref="L30:L91" si="1">J30/I30*100</f>
        <v>0</v>
      </c>
    </row>
    <row r="31" spans="2:12" x14ac:dyDescent="0.25">
      <c r="B31" s="8"/>
      <c r="C31" s="8"/>
      <c r="D31" s="8">
        <v>311</v>
      </c>
      <c r="E31" s="8"/>
      <c r="F31" s="8" t="s">
        <v>29</v>
      </c>
      <c r="G31" s="5"/>
      <c r="H31" s="5"/>
      <c r="I31" s="5"/>
      <c r="J31" s="62"/>
      <c r="K31" s="62"/>
      <c r="L31" s="62"/>
    </row>
    <row r="32" spans="2:12" x14ac:dyDescent="0.25">
      <c r="B32" s="8"/>
      <c r="C32" s="8"/>
      <c r="D32" s="8"/>
      <c r="E32" s="8">
        <v>3111</v>
      </c>
      <c r="F32" s="8" t="s">
        <v>30</v>
      </c>
      <c r="G32" s="5">
        <v>459309</v>
      </c>
      <c r="H32" s="5"/>
      <c r="I32" s="5">
        <v>769703</v>
      </c>
      <c r="J32" s="62">
        <v>629015.51</v>
      </c>
      <c r="K32" s="62">
        <f>J32/G32*100</f>
        <v>136.94822222077076</v>
      </c>
      <c r="L32" s="62">
        <f t="shared" si="1"/>
        <v>81.721847257968335</v>
      </c>
    </row>
    <row r="33" spans="2:12" x14ac:dyDescent="0.25">
      <c r="B33" s="8"/>
      <c r="C33" s="8"/>
      <c r="D33" s="8">
        <v>312</v>
      </c>
      <c r="E33" s="8"/>
      <c r="F33" s="8"/>
      <c r="G33" s="5"/>
      <c r="H33" s="5"/>
      <c r="I33" s="5"/>
      <c r="J33" s="62"/>
      <c r="K33" s="62"/>
      <c r="L33" s="62"/>
    </row>
    <row r="34" spans="2:12" x14ac:dyDescent="0.25">
      <c r="B34" s="8"/>
      <c r="C34" s="8"/>
      <c r="D34" s="8"/>
      <c r="E34" s="8">
        <v>31212</v>
      </c>
      <c r="F34" s="8" t="s">
        <v>50</v>
      </c>
      <c r="G34" s="5">
        <v>10591</v>
      </c>
      <c r="H34" s="5"/>
      <c r="I34" s="5">
        <v>25000</v>
      </c>
      <c r="J34" s="62">
        <v>15860.47</v>
      </c>
      <c r="K34" s="62">
        <f t="shared" ref="K34:K96" si="2">J34/G34*100</f>
        <v>149.75422528561987</v>
      </c>
      <c r="L34" s="62">
        <f t="shared" si="1"/>
        <v>63.441879999999998</v>
      </c>
    </row>
    <row r="35" spans="2:12" x14ac:dyDescent="0.25">
      <c r="B35" s="8"/>
      <c r="C35" s="8"/>
      <c r="D35" s="8"/>
      <c r="E35" s="8">
        <v>31213</v>
      </c>
      <c r="F35" s="8" t="s">
        <v>51</v>
      </c>
      <c r="G35" s="5"/>
      <c r="H35" s="5"/>
      <c r="I35" s="5">
        <v>7000</v>
      </c>
      <c r="J35" s="62">
        <v>11684.9</v>
      </c>
      <c r="K35" s="62"/>
      <c r="L35" s="62">
        <f t="shared" si="1"/>
        <v>166.92714285714285</v>
      </c>
    </row>
    <row r="36" spans="2:12" x14ac:dyDescent="0.25">
      <c r="B36" s="8"/>
      <c r="C36" s="8"/>
      <c r="D36" s="8"/>
      <c r="E36" s="8">
        <v>31214</v>
      </c>
      <c r="F36" s="8" t="s">
        <v>52</v>
      </c>
      <c r="G36" s="5"/>
      <c r="H36" s="5"/>
      <c r="I36" s="5">
        <v>80000</v>
      </c>
      <c r="J36" s="62">
        <v>54767.47</v>
      </c>
      <c r="K36" s="62"/>
      <c r="L36" s="62">
        <f t="shared" si="1"/>
        <v>68.459337500000004</v>
      </c>
    </row>
    <row r="37" spans="2:12" x14ac:dyDescent="0.25">
      <c r="B37" s="8"/>
      <c r="C37" s="8"/>
      <c r="D37" s="8"/>
      <c r="E37" s="8">
        <v>31215</v>
      </c>
      <c r="F37" s="8" t="s">
        <v>53</v>
      </c>
      <c r="G37" s="5">
        <v>729.98</v>
      </c>
      <c r="H37" s="5"/>
      <c r="I37" s="5">
        <v>7500</v>
      </c>
      <c r="J37" s="62">
        <v>4114.4399999999996</v>
      </c>
      <c r="K37" s="62">
        <f t="shared" si="2"/>
        <v>563.63735992766919</v>
      </c>
      <c r="L37" s="62">
        <f t="shared" si="1"/>
        <v>54.859199999999994</v>
      </c>
    </row>
    <row r="38" spans="2:12" x14ac:dyDescent="0.25">
      <c r="B38" s="8"/>
      <c r="C38" s="8"/>
      <c r="D38" s="8"/>
      <c r="E38" s="8">
        <v>31216</v>
      </c>
      <c r="F38" s="8" t="s">
        <v>54</v>
      </c>
      <c r="G38" s="5"/>
      <c r="H38" s="5"/>
      <c r="I38" s="5">
        <v>18000</v>
      </c>
      <c r="J38" s="62">
        <v>17585.93</v>
      </c>
      <c r="K38" s="62"/>
      <c r="L38" s="62">
        <f t="shared" si="1"/>
        <v>97.699611111111125</v>
      </c>
    </row>
    <row r="39" spans="2:12" x14ac:dyDescent="0.25">
      <c r="B39" s="8"/>
      <c r="C39" s="8"/>
      <c r="D39" s="8"/>
      <c r="E39" s="8">
        <v>31219</v>
      </c>
      <c r="F39" s="8" t="s">
        <v>55</v>
      </c>
      <c r="G39" s="5"/>
      <c r="H39" s="5"/>
      <c r="I39" s="5">
        <v>37000</v>
      </c>
      <c r="J39" s="62">
        <v>28846.79</v>
      </c>
      <c r="K39" s="62"/>
      <c r="L39" s="62">
        <f t="shared" si="1"/>
        <v>77.964297297297307</v>
      </c>
    </row>
    <row r="40" spans="2:12" x14ac:dyDescent="0.25">
      <c r="B40" s="8"/>
      <c r="C40" s="8"/>
      <c r="D40" s="8"/>
      <c r="E40" s="8">
        <v>31321</v>
      </c>
      <c r="F40" s="8" t="s">
        <v>56</v>
      </c>
      <c r="G40" s="5">
        <v>75243</v>
      </c>
      <c r="H40" s="5"/>
      <c r="I40" s="5">
        <v>118000</v>
      </c>
      <c r="J40" s="62">
        <v>103747.61</v>
      </c>
      <c r="K40" s="62">
        <f t="shared" si="2"/>
        <v>137.88340443629309</v>
      </c>
      <c r="L40" s="62">
        <f t="shared" si="1"/>
        <v>87.921703389830512</v>
      </c>
    </row>
    <row r="41" spans="2:12" s="74" customFormat="1" x14ac:dyDescent="0.25">
      <c r="B41" s="8"/>
      <c r="C41" s="8">
        <v>32</v>
      </c>
      <c r="D41" s="73">
        <v>32</v>
      </c>
      <c r="E41" s="73"/>
      <c r="F41" s="68" t="s">
        <v>9</v>
      </c>
      <c r="G41" s="69"/>
      <c r="H41" s="69"/>
      <c r="I41" s="69"/>
      <c r="J41" s="79"/>
      <c r="K41" s="62"/>
      <c r="L41" s="62"/>
    </row>
    <row r="42" spans="2:12" s="74" customFormat="1" x14ac:dyDescent="0.25">
      <c r="B42" s="8"/>
      <c r="C42" s="8"/>
      <c r="D42" s="8"/>
      <c r="E42" s="8"/>
      <c r="F42" s="8" t="s">
        <v>31</v>
      </c>
      <c r="G42" s="5"/>
      <c r="H42" s="5"/>
      <c r="I42" s="5"/>
      <c r="J42" s="80"/>
      <c r="K42" s="62"/>
      <c r="L42" s="62"/>
    </row>
    <row r="43" spans="2:12" x14ac:dyDescent="0.25">
      <c r="B43" s="8"/>
      <c r="C43" s="8"/>
      <c r="D43" s="8"/>
      <c r="E43" s="8">
        <v>32121</v>
      </c>
      <c r="F43" s="8" t="s">
        <v>57</v>
      </c>
      <c r="G43" s="5">
        <v>26106</v>
      </c>
      <c r="H43" s="5"/>
      <c r="I43" s="5">
        <v>47000</v>
      </c>
      <c r="J43" s="62">
        <v>31830.13</v>
      </c>
      <c r="K43" s="62">
        <f t="shared" si="2"/>
        <v>121.92649199417758</v>
      </c>
      <c r="L43" s="62">
        <f t="shared" si="1"/>
        <v>67.723680851063833</v>
      </c>
    </row>
    <row r="44" spans="2:12" x14ac:dyDescent="0.25">
      <c r="B44" s="8"/>
      <c r="C44" s="8"/>
      <c r="D44" s="8"/>
      <c r="E44" s="8">
        <v>32131</v>
      </c>
      <c r="F44" s="8" t="s">
        <v>58</v>
      </c>
      <c r="G44" s="5">
        <v>693</v>
      </c>
      <c r="H44" s="5"/>
      <c r="I44" s="5">
        <v>10000</v>
      </c>
      <c r="J44" s="80">
        <v>4847</v>
      </c>
      <c r="K44" s="62">
        <f t="shared" si="2"/>
        <v>699.42279942279947</v>
      </c>
      <c r="L44" s="62">
        <f t="shared" si="1"/>
        <v>48.47</v>
      </c>
    </row>
    <row r="45" spans="2:12" x14ac:dyDescent="0.25">
      <c r="B45" s="8"/>
      <c r="C45" s="8"/>
      <c r="D45" s="8"/>
      <c r="E45" s="8">
        <v>32141</v>
      </c>
      <c r="F45" s="8" t="s">
        <v>59</v>
      </c>
      <c r="G45" s="5"/>
      <c r="H45" s="5"/>
      <c r="I45" s="5">
        <v>1778</v>
      </c>
      <c r="J45" s="62">
        <v>1384</v>
      </c>
      <c r="K45" s="62"/>
      <c r="L45" s="62">
        <f t="shared" si="1"/>
        <v>77.840269966254212</v>
      </c>
    </row>
    <row r="46" spans="2:12" x14ac:dyDescent="0.25">
      <c r="B46" s="8"/>
      <c r="C46" s="13"/>
      <c r="D46" s="8"/>
      <c r="E46" s="8">
        <v>32211</v>
      </c>
      <c r="F46" s="22" t="s">
        <v>60</v>
      </c>
      <c r="G46" s="5">
        <v>1017</v>
      </c>
      <c r="H46" s="5"/>
      <c r="I46" s="5">
        <v>4645</v>
      </c>
      <c r="J46" s="62">
        <v>3021.89</v>
      </c>
      <c r="K46" s="62">
        <f t="shared" si="2"/>
        <v>297.13765978367746</v>
      </c>
      <c r="L46" s="62">
        <f t="shared" si="1"/>
        <v>65.05683530678148</v>
      </c>
    </row>
    <row r="47" spans="2:12" x14ac:dyDescent="0.25">
      <c r="B47" s="8"/>
      <c r="C47" s="13"/>
      <c r="D47" s="9"/>
      <c r="E47" s="9">
        <v>32212</v>
      </c>
      <c r="F47" s="8" t="s">
        <v>61</v>
      </c>
      <c r="G47" s="5"/>
      <c r="H47" s="5"/>
      <c r="I47" s="5">
        <v>664</v>
      </c>
      <c r="J47" s="62">
        <v>1148.02</v>
      </c>
      <c r="K47" s="62"/>
      <c r="L47" s="62">
        <f t="shared" si="1"/>
        <v>172.89457831325302</v>
      </c>
    </row>
    <row r="48" spans="2:12" x14ac:dyDescent="0.25">
      <c r="B48" s="8"/>
      <c r="C48" s="8"/>
      <c r="D48" s="9"/>
      <c r="E48" s="9">
        <v>32214</v>
      </c>
      <c r="F48" s="8" t="s">
        <v>62</v>
      </c>
      <c r="G48" s="5">
        <v>1382</v>
      </c>
      <c r="H48" s="5"/>
      <c r="I48" s="5">
        <v>3318</v>
      </c>
      <c r="J48" s="62">
        <v>2611.4899999999998</v>
      </c>
      <c r="K48" s="62">
        <f t="shared" si="2"/>
        <v>188.96454413892906</v>
      </c>
      <c r="L48" s="62">
        <f t="shared" si="1"/>
        <v>78.706751054852305</v>
      </c>
    </row>
    <row r="49" spans="2:12" x14ac:dyDescent="0.25">
      <c r="B49" s="8"/>
      <c r="C49" s="8"/>
      <c r="D49" s="9"/>
      <c r="E49" s="9">
        <v>32231</v>
      </c>
      <c r="F49" s="8" t="s">
        <v>63</v>
      </c>
      <c r="G49" s="5">
        <v>4146</v>
      </c>
      <c r="H49" s="5"/>
      <c r="I49" s="5">
        <v>8000</v>
      </c>
      <c r="J49" s="62">
        <v>5738.79</v>
      </c>
      <c r="K49" s="62">
        <f t="shared" si="2"/>
        <v>138.41751085383501</v>
      </c>
      <c r="L49" s="62">
        <f t="shared" si="1"/>
        <v>71.734875000000002</v>
      </c>
    </row>
    <row r="50" spans="2:12" x14ac:dyDescent="0.25">
      <c r="B50" s="8"/>
      <c r="C50" s="8"/>
      <c r="D50" s="9"/>
      <c r="E50" s="9">
        <v>32234</v>
      </c>
      <c r="F50" s="8" t="s">
        <v>64</v>
      </c>
      <c r="G50" s="5">
        <v>4566</v>
      </c>
      <c r="H50" s="5"/>
      <c r="I50" s="5">
        <v>11000</v>
      </c>
      <c r="J50" s="62">
        <v>6524.55</v>
      </c>
      <c r="K50" s="62">
        <f t="shared" si="2"/>
        <v>142.89421813403419</v>
      </c>
      <c r="L50" s="62">
        <f t="shared" si="1"/>
        <v>59.314090909090908</v>
      </c>
    </row>
    <row r="51" spans="2:12" ht="24" x14ac:dyDescent="0.25">
      <c r="B51" s="8"/>
      <c r="C51" s="8"/>
      <c r="D51" s="9"/>
      <c r="E51" s="9">
        <v>32241</v>
      </c>
      <c r="F51" s="64" t="s">
        <v>65</v>
      </c>
      <c r="G51" s="5">
        <v>2497</v>
      </c>
      <c r="H51" s="5"/>
      <c r="I51" s="67">
        <v>20636</v>
      </c>
      <c r="J51" s="80">
        <v>7978</v>
      </c>
      <c r="K51" s="62">
        <f t="shared" si="2"/>
        <v>319.50340408490189</v>
      </c>
      <c r="L51" s="62">
        <f t="shared" si="1"/>
        <v>38.66059313820508</v>
      </c>
    </row>
    <row r="52" spans="2:12" ht="24" x14ac:dyDescent="0.25">
      <c r="B52" s="8"/>
      <c r="C52" s="8"/>
      <c r="D52" s="9"/>
      <c r="E52" s="9">
        <v>32242</v>
      </c>
      <c r="F52" s="64" t="s">
        <v>66</v>
      </c>
      <c r="G52" s="5">
        <v>761</v>
      </c>
      <c r="H52" s="5"/>
      <c r="I52" s="67">
        <v>12808</v>
      </c>
      <c r="J52" s="62">
        <v>1633.15</v>
      </c>
      <c r="K52" s="62">
        <f t="shared" si="2"/>
        <v>214.60578186596587</v>
      </c>
      <c r="L52" s="62">
        <f t="shared" si="1"/>
        <v>12.751014990630857</v>
      </c>
    </row>
    <row r="53" spans="2:12" ht="24" x14ac:dyDescent="0.25">
      <c r="B53" s="8"/>
      <c r="C53" s="8"/>
      <c r="D53" s="9"/>
      <c r="E53" s="9">
        <v>32243</v>
      </c>
      <c r="F53" s="64" t="s">
        <v>67</v>
      </c>
      <c r="G53" s="5">
        <v>1915</v>
      </c>
      <c r="H53" s="5"/>
      <c r="I53" s="67">
        <v>24654</v>
      </c>
      <c r="J53" s="62">
        <v>11451.03</v>
      </c>
      <c r="K53" s="62">
        <f t="shared" si="2"/>
        <v>597.96501305483037</v>
      </c>
      <c r="L53" s="62">
        <f t="shared" si="1"/>
        <v>46.446945728887812</v>
      </c>
    </row>
    <row r="54" spans="2:12" x14ac:dyDescent="0.25">
      <c r="B54" s="8"/>
      <c r="C54" s="8"/>
      <c r="D54" s="9"/>
      <c r="E54" s="9">
        <v>32251</v>
      </c>
      <c r="F54" s="64" t="s">
        <v>68</v>
      </c>
      <c r="G54" s="5">
        <v>3899</v>
      </c>
      <c r="H54" s="5"/>
      <c r="I54" s="67">
        <v>20308</v>
      </c>
      <c r="J54" s="80">
        <v>17679</v>
      </c>
      <c r="K54" s="62">
        <f t="shared" si="2"/>
        <v>453.42395486022059</v>
      </c>
      <c r="L54" s="62">
        <f t="shared" si="1"/>
        <v>87.054362812684658</v>
      </c>
    </row>
    <row r="55" spans="2:12" x14ac:dyDescent="0.25">
      <c r="B55" s="8"/>
      <c r="C55" s="8"/>
      <c r="D55" s="9"/>
      <c r="E55" s="9">
        <v>32271</v>
      </c>
      <c r="F55" s="64" t="s">
        <v>69</v>
      </c>
      <c r="G55" s="5">
        <v>560</v>
      </c>
      <c r="H55" s="5"/>
      <c r="I55" s="67">
        <v>19281</v>
      </c>
      <c r="J55" s="80">
        <v>8137.39</v>
      </c>
      <c r="K55" s="62">
        <f t="shared" si="2"/>
        <v>1453.1053571428572</v>
      </c>
      <c r="L55" s="62">
        <f t="shared" si="1"/>
        <v>42.204190654011725</v>
      </c>
    </row>
    <row r="56" spans="2:12" x14ac:dyDescent="0.25">
      <c r="B56" s="8"/>
      <c r="C56" s="8"/>
      <c r="D56" s="9"/>
      <c r="E56" s="65" t="s">
        <v>70</v>
      </c>
      <c r="F56" s="64" t="s">
        <v>77</v>
      </c>
      <c r="G56" s="5">
        <v>2431</v>
      </c>
      <c r="H56" s="5"/>
      <c r="I56" s="67">
        <v>7500</v>
      </c>
      <c r="J56" s="62">
        <v>7831.27</v>
      </c>
      <c r="K56" s="62">
        <f t="shared" si="2"/>
        <v>322.14191690662284</v>
      </c>
      <c r="L56" s="62">
        <f t="shared" si="1"/>
        <v>104.41693333333333</v>
      </c>
    </row>
    <row r="57" spans="2:12" x14ac:dyDescent="0.25">
      <c r="B57" s="8"/>
      <c r="C57" s="8"/>
      <c r="D57" s="9"/>
      <c r="E57" s="65" t="s">
        <v>71</v>
      </c>
      <c r="F57" s="64" t="s">
        <v>78</v>
      </c>
      <c r="G57" s="5"/>
      <c r="H57" s="5"/>
      <c r="I57" s="67">
        <v>664</v>
      </c>
      <c r="J57" s="62"/>
      <c r="K57" s="62"/>
      <c r="L57" s="62">
        <f t="shared" si="1"/>
        <v>0</v>
      </c>
    </row>
    <row r="58" spans="2:12" ht="31.9" customHeight="1" x14ac:dyDescent="0.25">
      <c r="B58" s="8"/>
      <c r="C58" s="8"/>
      <c r="D58" s="9"/>
      <c r="E58" s="9">
        <v>32321</v>
      </c>
      <c r="F58" s="64" t="s">
        <v>149</v>
      </c>
      <c r="G58" s="5">
        <v>6594.66</v>
      </c>
      <c r="H58" s="5"/>
      <c r="I58" s="67"/>
      <c r="J58" s="62"/>
      <c r="K58" s="62">
        <f t="shared" si="2"/>
        <v>0</v>
      </c>
      <c r="L58" s="62"/>
    </row>
    <row r="59" spans="2:12" ht="24" x14ac:dyDescent="0.25">
      <c r="B59" s="8"/>
      <c r="C59" s="8"/>
      <c r="D59" s="9"/>
      <c r="E59" s="65" t="s">
        <v>72</v>
      </c>
      <c r="F59" s="64" t="s">
        <v>79</v>
      </c>
      <c r="G59" s="5">
        <v>215</v>
      </c>
      <c r="H59" s="5"/>
      <c r="I59" s="67">
        <v>22000</v>
      </c>
      <c r="J59" s="62">
        <v>7528.47</v>
      </c>
      <c r="K59" s="62">
        <f t="shared" si="2"/>
        <v>3501.6139534883719</v>
      </c>
      <c r="L59" s="62">
        <f t="shared" si="1"/>
        <v>34.220318181818179</v>
      </c>
    </row>
    <row r="60" spans="2:12" x14ac:dyDescent="0.25">
      <c r="B60" s="8"/>
      <c r="C60" s="8"/>
      <c r="D60" s="9"/>
      <c r="E60" s="65" t="s">
        <v>73</v>
      </c>
      <c r="F60" s="64" t="s">
        <v>80</v>
      </c>
      <c r="G60" s="5">
        <v>743</v>
      </c>
      <c r="H60" s="5"/>
      <c r="I60" s="67">
        <v>37000</v>
      </c>
      <c r="J60" s="62">
        <v>42367</v>
      </c>
      <c r="K60" s="62">
        <f t="shared" si="2"/>
        <v>5702.1534320323017</v>
      </c>
      <c r="L60" s="62">
        <f t="shared" si="1"/>
        <v>114.50540540540541</v>
      </c>
    </row>
    <row r="61" spans="2:12" x14ac:dyDescent="0.25">
      <c r="B61" s="8"/>
      <c r="C61" s="8"/>
      <c r="D61" s="9"/>
      <c r="E61" s="65" t="s">
        <v>74</v>
      </c>
      <c r="F61" s="64" t="s">
        <v>81</v>
      </c>
      <c r="G61" s="5">
        <v>49</v>
      </c>
      <c r="H61" s="5"/>
      <c r="I61" s="67">
        <v>1327</v>
      </c>
      <c r="J61" s="62">
        <v>1900</v>
      </c>
      <c r="K61" s="62">
        <f t="shared" si="2"/>
        <v>3877.5510204081634</v>
      </c>
      <c r="L61" s="62">
        <f t="shared" si="1"/>
        <v>143.18010550113036</v>
      </c>
    </row>
    <row r="62" spans="2:12" x14ac:dyDescent="0.25">
      <c r="B62" s="8"/>
      <c r="C62" s="8"/>
      <c r="D62" s="9"/>
      <c r="E62" s="65" t="s">
        <v>75</v>
      </c>
      <c r="F62" s="64" t="s">
        <v>82</v>
      </c>
      <c r="G62" s="5">
        <v>1253</v>
      </c>
      <c r="H62" s="5"/>
      <c r="I62" s="67">
        <v>500</v>
      </c>
      <c r="J62" s="62">
        <v>800</v>
      </c>
      <c r="K62" s="62">
        <f t="shared" si="2"/>
        <v>63.846767757382281</v>
      </c>
      <c r="L62" s="62">
        <f t="shared" si="1"/>
        <v>160</v>
      </c>
    </row>
    <row r="63" spans="2:12" x14ac:dyDescent="0.25">
      <c r="B63" s="10">
        <v>4</v>
      </c>
      <c r="C63" s="11"/>
      <c r="D63" s="11"/>
      <c r="E63" s="65" t="s">
        <v>76</v>
      </c>
      <c r="F63" s="64" t="s">
        <v>83</v>
      </c>
      <c r="G63" s="5">
        <v>307</v>
      </c>
      <c r="H63" s="5"/>
      <c r="I63" s="67">
        <v>1327</v>
      </c>
      <c r="J63" s="62">
        <v>556.28</v>
      </c>
      <c r="K63" s="62">
        <f t="shared" si="2"/>
        <v>181.1986970684039</v>
      </c>
      <c r="L63" s="62">
        <f t="shared" si="1"/>
        <v>41.920120572720421</v>
      </c>
    </row>
    <row r="64" spans="2:12" x14ac:dyDescent="0.25">
      <c r="B64" s="10"/>
      <c r="C64" s="11"/>
      <c r="D64" s="11"/>
      <c r="E64" s="65" t="s">
        <v>84</v>
      </c>
      <c r="F64" s="64" t="s">
        <v>85</v>
      </c>
      <c r="G64" s="5">
        <v>70</v>
      </c>
      <c r="H64" s="5"/>
      <c r="I64" s="67">
        <v>3318</v>
      </c>
      <c r="J64" s="62">
        <v>872.88</v>
      </c>
      <c r="K64" s="62">
        <f t="shared" si="2"/>
        <v>1246.9714285714285</v>
      </c>
      <c r="L64" s="62">
        <f t="shared" si="1"/>
        <v>26.307414104882458</v>
      </c>
    </row>
    <row r="65" spans="2:12" x14ac:dyDescent="0.25">
      <c r="B65" s="10"/>
      <c r="C65" s="11"/>
      <c r="D65" s="11"/>
      <c r="E65" s="65" t="s">
        <v>86</v>
      </c>
      <c r="F65" s="64" t="s">
        <v>87</v>
      </c>
      <c r="G65" s="5">
        <v>478</v>
      </c>
      <c r="H65" s="5"/>
      <c r="I65" s="67">
        <v>7500</v>
      </c>
      <c r="J65" s="62">
        <v>624.67999999999995</v>
      </c>
      <c r="K65" s="62">
        <f t="shared" si="2"/>
        <v>130.68619246861923</v>
      </c>
      <c r="L65" s="62">
        <f t="shared" si="1"/>
        <v>8.329066666666666</v>
      </c>
    </row>
    <row r="66" spans="2:12" x14ac:dyDescent="0.25">
      <c r="B66" s="10"/>
      <c r="C66" s="11"/>
      <c r="D66" s="11"/>
      <c r="E66" s="65" t="s">
        <v>88</v>
      </c>
      <c r="F66" s="64" t="s">
        <v>89</v>
      </c>
      <c r="G66" s="5">
        <v>2842</v>
      </c>
      <c r="H66" s="5"/>
      <c r="I66" s="67">
        <v>7000</v>
      </c>
      <c r="J66" s="62">
        <v>5741.09</v>
      </c>
      <c r="K66" s="62">
        <f t="shared" si="2"/>
        <v>202.00879662209709</v>
      </c>
      <c r="L66" s="62">
        <f t="shared" si="1"/>
        <v>82.015571428571434</v>
      </c>
    </row>
    <row r="67" spans="2:12" x14ac:dyDescent="0.25">
      <c r="B67" s="10"/>
      <c r="C67" s="11"/>
      <c r="D67" s="11"/>
      <c r="E67" s="65" t="s">
        <v>90</v>
      </c>
      <c r="F67" s="64" t="s">
        <v>91</v>
      </c>
      <c r="G67" s="5">
        <v>344</v>
      </c>
      <c r="H67" s="5"/>
      <c r="I67" s="67">
        <v>531</v>
      </c>
      <c r="J67" s="62">
        <v>422.26</v>
      </c>
      <c r="K67" s="62">
        <f t="shared" si="2"/>
        <v>122.75</v>
      </c>
      <c r="L67" s="62">
        <f t="shared" si="1"/>
        <v>79.52165725047081</v>
      </c>
    </row>
    <row r="68" spans="2:12" x14ac:dyDescent="0.25">
      <c r="B68" s="10"/>
      <c r="C68" s="11"/>
      <c r="D68" s="11"/>
      <c r="E68" s="65" t="s">
        <v>92</v>
      </c>
      <c r="F68" s="64" t="s">
        <v>93</v>
      </c>
      <c r="G68" s="5">
        <v>232</v>
      </c>
      <c r="H68" s="5"/>
      <c r="I68" s="67">
        <v>10000</v>
      </c>
      <c r="J68" s="62">
        <v>6880.26</v>
      </c>
      <c r="K68" s="62">
        <f t="shared" si="2"/>
        <v>2965.6293103448279</v>
      </c>
      <c r="L68" s="62">
        <f t="shared" si="1"/>
        <v>68.802599999999998</v>
      </c>
    </row>
    <row r="69" spans="2:12" x14ac:dyDescent="0.25">
      <c r="B69" s="10"/>
      <c r="C69" s="11"/>
      <c r="D69" s="11"/>
      <c r="E69" s="65" t="s">
        <v>94</v>
      </c>
      <c r="F69" s="64" t="s">
        <v>95</v>
      </c>
      <c r="G69" s="5">
        <v>1888</v>
      </c>
      <c r="H69" s="5"/>
      <c r="I69" s="67">
        <v>11636</v>
      </c>
      <c r="J69" s="62">
        <v>2668.54</v>
      </c>
      <c r="K69" s="62">
        <f t="shared" si="2"/>
        <v>141.34216101694915</v>
      </c>
      <c r="L69" s="62">
        <f t="shared" si="1"/>
        <v>22.93348229632176</v>
      </c>
    </row>
    <row r="70" spans="2:12" x14ac:dyDescent="0.25">
      <c r="B70" s="10"/>
      <c r="C70" s="11"/>
      <c r="D70" s="11"/>
      <c r="E70" s="65">
        <v>32355</v>
      </c>
      <c r="F70" s="64" t="s">
        <v>148</v>
      </c>
      <c r="G70" s="5">
        <v>1141</v>
      </c>
      <c r="H70" s="5"/>
      <c r="I70" s="67">
        <v>4977</v>
      </c>
      <c r="J70" s="62">
        <v>3083</v>
      </c>
      <c r="K70" s="62">
        <f t="shared" si="2"/>
        <v>270.20157756354075</v>
      </c>
      <c r="L70" s="62">
        <f t="shared" si="1"/>
        <v>61.944946755073339</v>
      </c>
    </row>
    <row r="71" spans="2:12" x14ac:dyDescent="0.25">
      <c r="B71" s="10"/>
      <c r="C71" s="11"/>
      <c r="D71" s="11"/>
      <c r="E71" s="65" t="s">
        <v>96</v>
      </c>
      <c r="F71" s="64" t="s">
        <v>97</v>
      </c>
      <c r="G71" s="5"/>
      <c r="H71" s="5"/>
      <c r="I71" s="67">
        <v>4827</v>
      </c>
      <c r="J71" s="62">
        <v>2826.25</v>
      </c>
      <c r="K71" s="62"/>
      <c r="L71" s="62">
        <f t="shared" si="1"/>
        <v>58.550859747255025</v>
      </c>
    </row>
    <row r="72" spans="2:12" x14ac:dyDescent="0.25">
      <c r="B72" s="10"/>
      <c r="C72" s="11"/>
      <c r="D72" s="11"/>
      <c r="E72" s="65" t="s">
        <v>98</v>
      </c>
      <c r="F72" s="64" t="s">
        <v>99</v>
      </c>
      <c r="G72" s="5">
        <v>141</v>
      </c>
      <c r="H72" s="5"/>
      <c r="I72" s="67">
        <v>8000</v>
      </c>
      <c r="J72" s="62">
        <v>1662.66</v>
      </c>
      <c r="K72" s="62">
        <f t="shared" si="2"/>
        <v>1179.1914893617022</v>
      </c>
      <c r="L72" s="62">
        <f t="shared" si="1"/>
        <v>20.783249999999999</v>
      </c>
    </row>
    <row r="73" spans="2:12" x14ac:dyDescent="0.25">
      <c r="B73" s="10"/>
      <c r="C73" s="11"/>
      <c r="D73" s="11"/>
      <c r="E73" s="65" t="s">
        <v>100</v>
      </c>
      <c r="F73" s="64" t="s">
        <v>101</v>
      </c>
      <c r="G73" s="5"/>
      <c r="H73" s="5"/>
      <c r="I73" s="67">
        <v>2000</v>
      </c>
      <c r="J73" s="62">
        <v>557.72</v>
      </c>
      <c r="K73" s="62"/>
      <c r="L73" s="62">
        <f t="shared" si="1"/>
        <v>27.885999999999999</v>
      </c>
    </row>
    <row r="74" spans="2:12" x14ac:dyDescent="0.25">
      <c r="B74" s="10"/>
      <c r="C74" s="11"/>
      <c r="D74" s="11"/>
      <c r="E74" s="65" t="s">
        <v>102</v>
      </c>
      <c r="F74" s="64" t="s">
        <v>103</v>
      </c>
      <c r="G74" s="5"/>
      <c r="H74" s="5"/>
      <c r="I74" s="67">
        <v>4027</v>
      </c>
      <c r="J74" s="62"/>
      <c r="K74" s="62"/>
      <c r="L74" s="62">
        <f t="shared" si="1"/>
        <v>0</v>
      </c>
    </row>
    <row r="75" spans="2:12" x14ac:dyDescent="0.25">
      <c r="B75" s="10"/>
      <c r="C75" s="11"/>
      <c r="D75" s="11"/>
      <c r="E75" s="65" t="s">
        <v>104</v>
      </c>
      <c r="F75" s="64" t="s">
        <v>105</v>
      </c>
      <c r="G75" s="5"/>
      <c r="H75" s="5"/>
      <c r="I75" s="67">
        <v>20000</v>
      </c>
      <c r="J75" s="62">
        <v>23946.81</v>
      </c>
      <c r="K75" s="62"/>
      <c r="L75" s="62">
        <f t="shared" si="1"/>
        <v>119.73405000000001</v>
      </c>
    </row>
    <row r="76" spans="2:12" x14ac:dyDescent="0.25">
      <c r="B76" s="10"/>
      <c r="C76" s="11"/>
      <c r="D76" s="11"/>
      <c r="E76" s="65" t="s">
        <v>106</v>
      </c>
      <c r="F76" s="64" t="s">
        <v>107</v>
      </c>
      <c r="G76" s="5">
        <v>4053</v>
      </c>
      <c r="H76" s="5"/>
      <c r="I76" s="67">
        <v>19000</v>
      </c>
      <c r="J76" s="62">
        <v>19999.150000000001</v>
      </c>
      <c r="K76" s="62">
        <f t="shared" si="2"/>
        <v>493.44066123858869</v>
      </c>
      <c r="L76" s="62">
        <f t="shared" si="1"/>
        <v>105.25868421052633</v>
      </c>
    </row>
    <row r="77" spans="2:12" ht="24" x14ac:dyDescent="0.25">
      <c r="B77" s="10"/>
      <c r="C77" s="11"/>
      <c r="D77" s="11"/>
      <c r="E77" s="65" t="s">
        <v>108</v>
      </c>
      <c r="F77" s="64" t="s">
        <v>109</v>
      </c>
      <c r="G77" s="5"/>
      <c r="H77" s="5"/>
      <c r="I77" s="67">
        <v>55000</v>
      </c>
      <c r="J77" s="62">
        <v>65989.91</v>
      </c>
      <c r="K77" s="62"/>
      <c r="L77" s="62">
        <f t="shared" si="1"/>
        <v>119.98165454545455</v>
      </c>
    </row>
    <row r="78" spans="2:12" x14ac:dyDescent="0.25">
      <c r="B78" s="10"/>
      <c r="C78" s="11"/>
      <c r="D78" s="11"/>
      <c r="E78" s="65" t="s">
        <v>110</v>
      </c>
      <c r="F78" s="64" t="s">
        <v>111</v>
      </c>
      <c r="G78" s="5"/>
      <c r="H78" s="5"/>
      <c r="I78" s="67">
        <v>38000</v>
      </c>
      <c r="J78" s="62">
        <v>17461.95</v>
      </c>
      <c r="K78" s="62"/>
      <c r="L78" s="62">
        <f t="shared" si="1"/>
        <v>45.952500000000001</v>
      </c>
    </row>
    <row r="79" spans="2:12" x14ac:dyDescent="0.25">
      <c r="B79" s="10"/>
      <c r="C79" s="11"/>
      <c r="D79" s="11"/>
      <c r="E79" s="65" t="s">
        <v>112</v>
      </c>
      <c r="F79" s="64" t="s">
        <v>113</v>
      </c>
      <c r="G79" s="5">
        <v>844</v>
      </c>
      <c r="H79" s="5"/>
      <c r="I79" s="67">
        <v>13300</v>
      </c>
      <c r="J79" s="62">
        <v>16939.080000000002</v>
      </c>
      <c r="K79" s="62">
        <f t="shared" si="2"/>
        <v>2007.0000000000005</v>
      </c>
      <c r="L79" s="62">
        <f t="shared" si="1"/>
        <v>127.36150375939852</v>
      </c>
    </row>
    <row r="80" spans="2:12" ht="24" x14ac:dyDescent="0.25">
      <c r="B80" s="10"/>
      <c r="C80" s="11"/>
      <c r="D80" s="11"/>
      <c r="E80" s="65" t="s">
        <v>114</v>
      </c>
      <c r="F80" s="64" t="s">
        <v>115</v>
      </c>
      <c r="G80" s="5">
        <v>942</v>
      </c>
      <c r="H80" s="5"/>
      <c r="I80" s="67">
        <v>2500</v>
      </c>
      <c r="J80" s="62">
        <v>2316.87</v>
      </c>
      <c r="K80" s="62">
        <f t="shared" si="2"/>
        <v>245.95222929936304</v>
      </c>
      <c r="L80" s="62">
        <f t="shared" si="1"/>
        <v>92.674799999999991</v>
      </c>
    </row>
    <row r="81" spans="2:12" x14ac:dyDescent="0.25">
      <c r="B81" s="10"/>
      <c r="C81" s="11"/>
      <c r="D81" s="11"/>
      <c r="E81" s="65" t="s">
        <v>116</v>
      </c>
      <c r="F81" s="64" t="s">
        <v>117</v>
      </c>
      <c r="G81" s="5">
        <v>407</v>
      </c>
      <c r="H81" s="5"/>
      <c r="I81" s="67">
        <v>1500</v>
      </c>
      <c r="J81" s="62">
        <v>865.05</v>
      </c>
      <c r="K81" s="62">
        <f t="shared" si="2"/>
        <v>212.54299754299754</v>
      </c>
      <c r="L81" s="62">
        <f t="shared" si="1"/>
        <v>57.67</v>
      </c>
    </row>
    <row r="82" spans="2:12" x14ac:dyDescent="0.25">
      <c r="B82" s="10"/>
      <c r="C82" s="11"/>
      <c r="D82" s="11"/>
      <c r="E82" s="65" t="s">
        <v>118</v>
      </c>
      <c r="F82" s="64" t="s">
        <v>119</v>
      </c>
      <c r="G82" s="5">
        <v>481</v>
      </c>
      <c r="H82" s="5"/>
      <c r="I82" s="67">
        <v>5000</v>
      </c>
      <c r="J82" s="62">
        <v>4655.24</v>
      </c>
      <c r="K82" s="62">
        <f t="shared" si="2"/>
        <v>967.82536382536387</v>
      </c>
      <c r="L82" s="62">
        <f t="shared" si="1"/>
        <v>93.104799999999997</v>
      </c>
    </row>
    <row r="83" spans="2:12" x14ac:dyDescent="0.25">
      <c r="B83" s="10"/>
      <c r="C83" s="11"/>
      <c r="D83" s="11"/>
      <c r="E83" s="65" t="s">
        <v>120</v>
      </c>
      <c r="F83" s="64" t="s">
        <v>121</v>
      </c>
      <c r="G83" s="5">
        <v>31270</v>
      </c>
      <c r="H83" s="5"/>
      <c r="I83" s="67">
        <v>75636</v>
      </c>
      <c r="J83" s="62">
        <v>90654.74</v>
      </c>
      <c r="K83" s="62">
        <f t="shared" si="2"/>
        <v>289.90962583946276</v>
      </c>
      <c r="L83" s="62">
        <f t="shared" si="1"/>
        <v>119.8566026759744</v>
      </c>
    </row>
    <row r="84" spans="2:12" ht="24" x14ac:dyDescent="0.25">
      <c r="B84" s="10"/>
      <c r="C84" s="11"/>
      <c r="D84" s="11"/>
      <c r="E84" s="65">
        <v>32911</v>
      </c>
      <c r="F84" s="64" t="s">
        <v>144</v>
      </c>
      <c r="G84" s="5">
        <v>2368</v>
      </c>
      <c r="H84" s="5"/>
      <c r="I84" s="67">
        <v>6636</v>
      </c>
      <c r="J84" s="62">
        <v>1852.92</v>
      </c>
      <c r="K84" s="62">
        <f t="shared" si="2"/>
        <v>78.248310810810821</v>
      </c>
      <c r="L84" s="62">
        <f t="shared" si="1"/>
        <v>27.922242314647377</v>
      </c>
    </row>
    <row r="85" spans="2:12" x14ac:dyDescent="0.25">
      <c r="B85" s="10"/>
      <c r="C85" s="11"/>
      <c r="D85" s="11"/>
      <c r="E85" s="65" t="s">
        <v>122</v>
      </c>
      <c r="F85" s="64" t="s">
        <v>123</v>
      </c>
      <c r="G85" s="5"/>
      <c r="H85" s="5"/>
      <c r="I85" s="67">
        <v>4500</v>
      </c>
      <c r="J85" s="62">
        <v>4345.01</v>
      </c>
      <c r="K85" s="62"/>
      <c r="L85" s="62">
        <f t="shared" si="1"/>
        <v>96.555777777777791</v>
      </c>
    </row>
    <row r="86" spans="2:12" x14ac:dyDescent="0.25">
      <c r="B86" s="10"/>
      <c r="C86" s="11"/>
      <c r="D86" s="11"/>
      <c r="E86" s="65" t="s">
        <v>124</v>
      </c>
      <c r="F86" s="64" t="s">
        <v>125</v>
      </c>
      <c r="G86" s="5">
        <v>772</v>
      </c>
      <c r="H86" s="5"/>
      <c r="I86" s="67">
        <v>2500</v>
      </c>
      <c r="J86" s="62"/>
      <c r="K86" s="62">
        <f t="shared" si="2"/>
        <v>0</v>
      </c>
      <c r="L86" s="62">
        <f t="shared" si="1"/>
        <v>0</v>
      </c>
    </row>
    <row r="87" spans="2:12" x14ac:dyDescent="0.25">
      <c r="B87" s="10"/>
      <c r="C87" s="11"/>
      <c r="D87" s="11"/>
      <c r="E87" s="65" t="s">
        <v>126</v>
      </c>
      <c r="F87" s="64" t="s">
        <v>127</v>
      </c>
      <c r="G87" s="5"/>
      <c r="H87" s="5"/>
      <c r="I87" s="67">
        <v>664</v>
      </c>
      <c r="J87" s="62"/>
      <c r="K87" s="62"/>
      <c r="L87" s="62">
        <f t="shared" si="1"/>
        <v>0</v>
      </c>
    </row>
    <row r="88" spans="2:12" x14ac:dyDescent="0.25">
      <c r="B88" s="10"/>
      <c r="C88" s="11"/>
      <c r="D88" s="11"/>
      <c r="E88" s="65" t="s">
        <v>128</v>
      </c>
      <c r="F88" s="64" t="s">
        <v>129</v>
      </c>
      <c r="G88" s="5">
        <v>1288</v>
      </c>
      <c r="H88" s="5"/>
      <c r="I88" s="67">
        <v>18000</v>
      </c>
      <c r="J88" s="62">
        <v>5040.6499999999996</v>
      </c>
      <c r="K88" s="62">
        <f t="shared" si="2"/>
        <v>391.35481366459624</v>
      </c>
      <c r="L88" s="62">
        <f t="shared" si="1"/>
        <v>28.003611111111109</v>
      </c>
    </row>
    <row r="89" spans="2:12" s="74" customFormat="1" x14ac:dyDescent="0.25">
      <c r="B89" s="10"/>
      <c r="C89" s="11"/>
      <c r="D89" s="11"/>
      <c r="E89" s="70" t="s">
        <v>130</v>
      </c>
      <c r="F89" s="71" t="s">
        <v>131</v>
      </c>
      <c r="G89" s="69"/>
      <c r="H89" s="69"/>
      <c r="I89" s="72"/>
      <c r="J89" s="79"/>
      <c r="K89" s="62"/>
      <c r="L89" s="62"/>
    </row>
    <row r="90" spans="2:12" x14ac:dyDescent="0.25">
      <c r="B90" s="10"/>
      <c r="C90" s="11"/>
      <c r="D90" s="11"/>
      <c r="E90" s="65" t="s">
        <v>132</v>
      </c>
      <c r="F90" s="64" t="s">
        <v>133</v>
      </c>
      <c r="G90" s="5">
        <v>645</v>
      </c>
      <c r="H90" s="5"/>
      <c r="I90" s="67">
        <v>930</v>
      </c>
      <c r="J90" s="62">
        <v>993.88</v>
      </c>
      <c r="K90" s="62">
        <f t="shared" si="2"/>
        <v>154.08992248062015</v>
      </c>
      <c r="L90" s="62">
        <f t="shared" si="1"/>
        <v>106.86881720430108</v>
      </c>
    </row>
    <row r="91" spans="2:12" x14ac:dyDescent="0.25">
      <c r="B91" s="10"/>
      <c r="C91" s="11"/>
      <c r="D91" s="11"/>
      <c r="E91" s="65" t="s">
        <v>134</v>
      </c>
      <c r="F91" s="64" t="s">
        <v>135</v>
      </c>
      <c r="G91" s="5"/>
      <c r="H91" s="5"/>
      <c r="I91" s="67">
        <v>66</v>
      </c>
      <c r="J91" s="62">
        <v>27.54</v>
      </c>
      <c r="K91" s="62"/>
      <c r="L91" s="62">
        <f t="shared" si="1"/>
        <v>41.727272727272727</v>
      </c>
    </row>
    <row r="92" spans="2:12" ht="31.9" customHeight="1" x14ac:dyDescent="0.25">
      <c r="B92" s="10"/>
      <c r="C92" s="11"/>
      <c r="D92" s="11"/>
      <c r="E92" s="70" t="s">
        <v>136</v>
      </c>
      <c r="F92" s="71" t="s">
        <v>137</v>
      </c>
      <c r="G92" s="69"/>
      <c r="H92" s="69"/>
      <c r="I92" s="72"/>
      <c r="J92" s="79"/>
      <c r="K92" s="62"/>
      <c r="L92" s="62"/>
    </row>
    <row r="93" spans="2:12" x14ac:dyDescent="0.25">
      <c r="B93" s="10"/>
      <c r="C93" s="11"/>
      <c r="D93" s="11"/>
      <c r="E93" s="65" t="s">
        <v>138</v>
      </c>
      <c r="F93" s="64" t="s">
        <v>139</v>
      </c>
      <c r="G93" s="5">
        <v>2202</v>
      </c>
      <c r="H93" s="5"/>
      <c r="I93" s="67">
        <v>1759</v>
      </c>
      <c r="J93" s="62">
        <v>1550.49</v>
      </c>
      <c r="K93" s="62">
        <f t="shared" si="2"/>
        <v>70.412806539509546</v>
      </c>
      <c r="L93" s="62">
        <f t="shared" ref="L93:L98" si="3">J93/I93*100</f>
        <v>88.146105741898808</v>
      </c>
    </row>
    <row r="94" spans="2:12" x14ac:dyDescent="0.25">
      <c r="B94" s="12"/>
      <c r="C94" s="12">
        <v>41</v>
      </c>
      <c r="D94" s="11"/>
      <c r="E94" s="65" t="s">
        <v>140</v>
      </c>
      <c r="F94" s="64" t="s">
        <v>141</v>
      </c>
      <c r="G94" s="5">
        <v>27360</v>
      </c>
      <c r="H94" s="5"/>
      <c r="I94" s="67">
        <v>27654</v>
      </c>
      <c r="J94" s="62">
        <v>26745</v>
      </c>
      <c r="K94" s="62">
        <f t="shared" si="2"/>
        <v>97.752192982456137</v>
      </c>
      <c r="L94" s="62">
        <f t="shared" si="3"/>
        <v>96.712952918203513</v>
      </c>
    </row>
    <row r="95" spans="2:12" x14ac:dyDescent="0.25">
      <c r="B95" s="12"/>
      <c r="C95" s="12"/>
      <c r="D95" s="11"/>
      <c r="E95" s="65">
        <v>42233</v>
      </c>
      <c r="F95" s="64" t="s">
        <v>150</v>
      </c>
      <c r="G95" s="5"/>
      <c r="H95" s="5"/>
      <c r="I95" s="67">
        <v>3650</v>
      </c>
      <c r="J95" s="62">
        <v>2882.25</v>
      </c>
      <c r="K95" s="62"/>
      <c r="L95" s="62">
        <f t="shared" si="3"/>
        <v>78.965753424657535</v>
      </c>
    </row>
    <row r="96" spans="2:12" x14ac:dyDescent="0.25">
      <c r="B96" s="12"/>
      <c r="C96" s="12"/>
      <c r="D96" s="12"/>
      <c r="E96" s="65" t="s">
        <v>142</v>
      </c>
      <c r="F96" s="64" t="s">
        <v>143</v>
      </c>
      <c r="G96" s="5">
        <v>1493</v>
      </c>
      <c r="H96" s="5"/>
      <c r="I96" s="67">
        <v>3318</v>
      </c>
      <c r="J96" s="62"/>
      <c r="K96" s="62">
        <f t="shared" si="2"/>
        <v>0</v>
      </c>
      <c r="L96" s="62">
        <f t="shared" si="3"/>
        <v>0</v>
      </c>
    </row>
    <row r="97" spans="2:12" x14ac:dyDescent="0.25">
      <c r="B97" s="12"/>
      <c r="C97" s="12"/>
      <c r="D97" s="12"/>
      <c r="E97" s="65">
        <v>42273</v>
      </c>
      <c r="F97" s="64" t="s">
        <v>145</v>
      </c>
      <c r="G97" s="5"/>
      <c r="H97" s="5"/>
      <c r="I97" s="67">
        <v>10000</v>
      </c>
      <c r="J97" s="62">
        <v>17605.28</v>
      </c>
      <c r="K97" s="62"/>
      <c r="L97" s="62">
        <f t="shared" si="3"/>
        <v>176.05279999999999</v>
      </c>
    </row>
    <row r="98" spans="2:12" x14ac:dyDescent="0.25">
      <c r="B98" s="12"/>
      <c r="C98" s="12"/>
      <c r="D98" s="12"/>
      <c r="E98" s="65">
        <v>42311</v>
      </c>
      <c r="F98" s="64" t="s">
        <v>146</v>
      </c>
      <c r="G98" s="5"/>
      <c r="H98" s="5"/>
      <c r="I98" s="67">
        <v>22000</v>
      </c>
      <c r="J98" s="62"/>
      <c r="K98" s="62"/>
      <c r="L98" s="62">
        <f t="shared" si="3"/>
        <v>0</v>
      </c>
    </row>
    <row r="99" spans="2:12" x14ac:dyDescent="0.25">
      <c r="B99" s="12"/>
      <c r="C99" s="12" t="s">
        <v>10</v>
      </c>
      <c r="D99" s="8"/>
      <c r="E99" s="8"/>
      <c r="F99" s="8"/>
      <c r="G99" s="5"/>
      <c r="H99" s="5"/>
      <c r="I99" s="6"/>
      <c r="J99" s="62"/>
      <c r="K99" s="62"/>
      <c r="L99" s="62"/>
    </row>
    <row r="100" spans="2:12" x14ac:dyDescent="0.25">
      <c r="D100" s="8"/>
      <c r="E100" s="8"/>
    </row>
    <row r="102" spans="2:12" ht="15" customHeight="1" x14ac:dyDescent="0.25">
      <c r="B102" s="32"/>
      <c r="C102" s="32"/>
      <c r="F102" s="32"/>
      <c r="G102" s="32"/>
      <c r="H102" s="32"/>
      <c r="I102" s="32"/>
      <c r="J102" s="32"/>
      <c r="K102" s="84"/>
      <c r="L102" s="84"/>
    </row>
    <row r="103" spans="2:12" x14ac:dyDescent="0.25">
      <c r="B103" s="32"/>
      <c r="C103" s="32"/>
      <c r="D103" s="32"/>
      <c r="E103" s="32"/>
      <c r="F103" s="32"/>
      <c r="G103" s="32"/>
      <c r="H103" s="32"/>
      <c r="I103" s="32"/>
      <c r="J103" s="32"/>
      <c r="K103" s="84"/>
      <c r="L103" s="84"/>
    </row>
    <row r="104" spans="2:12" ht="4.5" customHeight="1" x14ac:dyDescent="0.25">
      <c r="B104" s="32"/>
      <c r="C104" s="32"/>
      <c r="D104" s="32"/>
      <c r="E104" s="32"/>
      <c r="F104" s="32"/>
      <c r="G104" s="32"/>
      <c r="H104" s="32"/>
      <c r="I104" s="32"/>
      <c r="J104" s="32"/>
      <c r="K104" s="84"/>
      <c r="L104" s="84"/>
    </row>
    <row r="105" spans="2:12" x14ac:dyDescent="0.25">
      <c r="D105" s="32"/>
      <c r="E105" s="32"/>
    </row>
  </sheetData>
  <mergeCells count="12">
    <mergeCell ref="B1:L1"/>
    <mergeCell ref="B2:L2"/>
    <mergeCell ref="B4:L4"/>
    <mergeCell ref="B6:L6"/>
    <mergeCell ref="B27:F27"/>
    <mergeCell ref="B9:F9"/>
    <mergeCell ref="B26:F26"/>
    <mergeCell ref="B8:F8"/>
    <mergeCell ref="B7:L7"/>
    <mergeCell ref="B5:L5"/>
    <mergeCell ref="B25:L25"/>
    <mergeCell ref="B3:L3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93"/>
  <sheetViews>
    <sheetView workbookViewId="0">
      <selection activeCell="D4" sqref="D4"/>
    </sheetView>
  </sheetViews>
  <sheetFormatPr defaultRowHeight="15" x14ac:dyDescent="0.25"/>
  <cols>
    <col min="2" max="2" width="37.7109375" customWidth="1"/>
    <col min="3" max="3" width="25.28515625" customWidth="1"/>
    <col min="4" max="4" width="26.85546875" customWidth="1"/>
    <col min="5" max="5" width="15.7109375" hidden="1" customWidth="1"/>
    <col min="6" max="6" width="23.42578125" customWidth="1"/>
    <col min="7" max="7" width="19.28515625" customWidth="1"/>
    <col min="8" max="8" width="25.7109375" customWidth="1"/>
    <col min="9" max="11" width="8.85546875" customWidth="1"/>
  </cols>
  <sheetData>
    <row r="1" spans="2:6" ht="18" x14ac:dyDescent="0.25">
      <c r="B1" s="3"/>
      <c r="C1" s="3"/>
      <c r="D1" s="4"/>
      <c r="E1" s="4"/>
      <c r="F1" s="4"/>
    </row>
    <row r="2" spans="2:6" ht="15.75" customHeight="1" x14ac:dyDescent="0.25">
      <c r="B2" s="129" t="s">
        <v>185</v>
      </c>
      <c r="C2" s="129"/>
      <c r="D2" s="129"/>
      <c r="E2" s="129"/>
      <c r="F2" s="129"/>
    </row>
    <row r="3" spans="2:6" ht="18" x14ac:dyDescent="0.25">
      <c r="B3" s="55"/>
      <c r="C3" s="55"/>
      <c r="D3" s="56"/>
      <c r="E3" s="56"/>
      <c r="F3" s="56"/>
    </row>
    <row r="4" spans="2:6" ht="33.75" customHeight="1" x14ac:dyDescent="0.25">
      <c r="B4" s="40" t="s">
        <v>6</v>
      </c>
      <c r="C4" s="40" t="s">
        <v>219</v>
      </c>
      <c r="D4" s="40" t="s">
        <v>223</v>
      </c>
      <c r="E4" s="40" t="s">
        <v>20</v>
      </c>
      <c r="F4" s="40" t="s">
        <v>39</v>
      </c>
    </row>
    <row r="5" spans="2:6" x14ac:dyDescent="0.25">
      <c r="B5" s="40">
        <v>1</v>
      </c>
      <c r="C5" s="43">
        <v>4</v>
      </c>
      <c r="D5" s="43">
        <v>5</v>
      </c>
      <c r="E5" s="43" t="s">
        <v>32</v>
      </c>
      <c r="F5" s="43" t="s">
        <v>33</v>
      </c>
    </row>
    <row r="6" spans="2:6" x14ac:dyDescent="0.25">
      <c r="B6" s="7" t="s">
        <v>36</v>
      </c>
      <c r="C6" s="38">
        <v>1749201</v>
      </c>
      <c r="D6" s="63">
        <v>1399187.74</v>
      </c>
      <c r="E6" s="30">
        <f>E7</f>
        <v>0</v>
      </c>
      <c r="F6" s="30">
        <f>D6/C6</f>
        <v>0.79990106339980371</v>
      </c>
    </row>
    <row r="7" spans="2:6" x14ac:dyDescent="0.25">
      <c r="B7" s="7" t="s">
        <v>13</v>
      </c>
      <c r="C7" s="5">
        <v>1712042</v>
      </c>
      <c r="D7" s="62">
        <v>1359801.74</v>
      </c>
      <c r="E7" s="30"/>
      <c r="F7" s="30">
        <f t="shared" ref="F7:F70" si="0">D7/C7</f>
        <v>0.7942572320071587</v>
      </c>
    </row>
    <row r="8" spans="2:6" x14ac:dyDescent="0.25">
      <c r="B8" s="19" t="s">
        <v>14</v>
      </c>
      <c r="C8" s="5"/>
      <c r="D8" s="62">
        <v>1359801.74</v>
      </c>
      <c r="E8" s="30"/>
      <c r="F8" s="30"/>
    </row>
    <row r="9" spans="2:6" x14ac:dyDescent="0.25">
      <c r="B9" s="20"/>
      <c r="C9" s="5"/>
      <c r="D9" s="62"/>
      <c r="E9" s="30"/>
      <c r="F9" s="30"/>
    </row>
    <row r="10" spans="2:6" x14ac:dyDescent="0.25">
      <c r="B10" s="20" t="s">
        <v>15</v>
      </c>
      <c r="C10" s="5"/>
      <c r="D10" s="62"/>
      <c r="E10" s="30"/>
      <c r="F10" s="30"/>
    </row>
    <row r="11" spans="2:6" x14ac:dyDescent="0.25">
      <c r="B11" s="7" t="s">
        <v>16</v>
      </c>
      <c r="C11" s="6"/>
      <c r="D11" s="62"/>
      <c r="E11" s="30"/>
      <c r="F11" s="30"/>
    </row>
    <row r="12" spans="2:6" x14ac:dyDescent="0.25">
      <c r="B12" s="21" t="s">
        <v>17</v>
      </c>
      <c r="C12" s="6"/>
      <c r="D12" s="62"/>
      <c r="E12" s="30"/>
      <c r="F12" s="30"/>
    </row>
    <row r="13" spans="2:6" x14ac:dyDescent="0.25">
      <c r="B13" s="7" t="s">
        <v>18</v>
      </c>
      <c r="C13" s="6"/>
      <c r="D13" s="62"/>
      <c r="E13" s="30"/>
      <c r="F13" s="30"/>
    </row>
    <row r="14" spans="2:6" x14ac:dyDescent="0.25">
      <c r="B14" s="21" t="s">
        <v>19</v>
      </c>
      <c r="C14" s="6">
        <v>37159</v>
      </c>
      <c r="D14" s="62">
        <v>39386</v>
      </c>
      <c r="E14" s="30"/>
      <c r="F14" s="30">
        <f t="shared" si="0"/>
        <v>1.0599316450927097</v>
      </c>
    </row>
    <row r="15" spans="2:6" x14ac:dyDescent="0.25">
      <c r="B15" s="12" t="s">
        <v>10</v>
      </c>
      <c r="C15" s="6"/>
      <c r="D15" s="62"/>
      <c r="E15" s="30"/>
      <c r="F15" s="30"/>
    </row>
    <row r="16" spans="2:6" x14ac:dyDescent="0.25">
      <c r="B16" s="21"/>
      <c r="C16" s="6"/>
      <c r="D16" s="62"/>
      <c r="E16" s="30"/>
      <c r="F16" s="30"/>
    </row>
    <row r="17" spans="1:14" ht="15.75" customHeight="1" x14ac:dyDescent="0.25">
      <c r="B17" s="7" t="s">
        <v>37</v>
      </c>
      <c r="C17" s="6"/>
      <c r="D17" s="62"/>
      <c r="E17" s="30"/>
      <c r="F17" s="30"/>
    </row>
    <row r="18" spans="1:14" ht="15.75" customHeight="1" x14ac:dyDescent="0.25">
      <c r="B18" s="7" t="s">
        <v>13</v>
      </c>
      <c r="C18" s="5"/>
      <c r="D18" s="62"/>
      <c r="E18" s="30"/>
      <c r="F18" s="30"/>
    </row>
    <row r="19" spans="1:14" x14ac:dyDescent="0.25">
      <c r="B19" s="19" t="s">
        <v>14</v>
      </c>
      <c r="C19" s="5">
        <v>1712042</v>
      </c>
      <c r="D19" s="62">
        <v>1359801.74</v>
      </c>
      <c r="E19" s="30"/>
      <c r="F19" s="30">
        <f t="shared" si="0"/>
        <v>0.7942572320071587</v>
      </c>
    </row>
    <row r="20" spans="1:14" x14ac:dyDescent="0.25">
      <c r="A20" s="65" t="s">
        <v>151</v>
      </c>
      <c r="B20" s="103" t="s">
        <v>152</v>
      </c>
      <c r="C20" s="104">
        <v>769703</v>
      </c>
      <c r="D20" s="104">
        <v>629015.51</v>
      </c>
      <c r="E20" s="30"/>
      <c r="F20" s="30">
        <f t="shared" si="0"/>
        <v>0.81721847257968339</v>
      </c>
    </row>
    <row r="21" spans="1:14" x14ac:dyDescent="0.25">
      <c r="A21" s="65" t="s">
        <v>153</v>
      </c>
      <c r="B21" s="103" t="s">
        <v>154</v>
      </c>
      <c r="C21" s="104">
        <v>25000</v>
      </c>
      <c r="D21" s="104">
        <v>15860.47</v>
      </c>
      <c r="E21" s="30"/>
      <c r="F21" s="30">
        <f t="shared" si="0"/>
        <v>0.63441879999999995</v>
      </c>
    </row>
    <row r="22" spans="1:14" x14ac:dyDescent="0.25">
      <c r="A22" s="65" t="s">
        <v>155</v>
      </c>
      <c r="B22" s="103" t="s">
        <v>51</v>
      </c>
      <c r="C22" s="104">
        <v>7000</v>
      </c>
      <c r="D22" s="104">
        <v>11684.9</v>
      </c>
      <c r="E22" s="30"/>
      <c r="F22" s="30">
        <f t="shared" si="0"/>
        <v>1.6692714285714285</v>
      </c>
    </row>
    <row r="23" spans="1:14" x14ac:dyDescent="0.25">
      <c r="A23" s="65" t="s">
        <v>156</v>
      </c>
      <c r="B23" s="103" t="s">
        <v>157</v>
      </c>
      <c r="C23" s="104">
        <v>80000</v>
      </c>
      <c r="D23" s="104">
        <v>54767.47</v>
      </c>
      <c r="E23" s="30"/>
      <c r="F23" s="30">
        <f t="shared" si="0"/>
        <v>0.68459337500000006</v>
      </c>
    </row>
    <row r="24" spans="1:14" x14ac:dyDescent="0.25">
      <c r="A24" s="65" t="s">
        <v>158</v>
      </c>
      <c r="B24" s="103" t="s">
        <v>159</v>
      </c>
      <c r="C24" s="104">
        <v>7500</v>
      </c>
      <c r="D24" s="104">
        <v>4114.4399999999996</v>
      </c>
      <c r="E24" s="30"/>
      <c r="F24" s="30">
        <f t="shared" si="0"/>
        <v>0.54859199999999997</v>
      </c>
    </row>
    <row r="25" spans="1:14" x14ac:dyDescent="0.25">
      <c r="A25" s="65" t="s">
        <v>160</v>
      </c>
      <c r="B25" s="103" t="s">
        <v>54</v>
      </c>
      <c r="C25" s="104">
        <v>18000</v>
      </c>
      <c r="D25" s="104">
        <v>17585.93</v>
      </c>
      <c r="E25" s="30"/>
      <c r="F25" s="30">
        <f t="shared" si="0"/>
        <v>0.97699611111111118</v>
      </c>
    </row>
    <row r="26" spans="1:14" x14ac:dyDescent="0.25">
      <c r="A26" s="65" t="s">
        <v>161</v>
      </c>
      <c r="B26" s="103" t="s">
        <v>162</v>
      </c>
      <c r="C26" s="104">
        <v>37000</v>
      </c>
      <c r="D26" s="104">
        <v>28846.79</v>
      </c>
      <c r="E26" s="30"/>
      <c r="F26" s="30">
        <f t="shared" si="0"/>
        <v>0.77964297297297303</v>
      </c>
    </row>
    <row r="27" spans="1:14" x14ac:dyDescent="0.25">
      <c r="A27" s="65" t="s">
        <v>163</v>
      </c>
      <c r="B27" s="103" t="s">
        <v>56</v>
      </c>
      <c r="C27" s="104">
        <v>118000</v>
      </c>
      <c r="D27" s="104">
        <v>103747.61</v>
      </c>
      <c r="E27" s="30"/>
      <c r="F27" s="30">
        <f t="shared" si="0"/>
        <v>0.87921703389830508</v>
      </c>
    </row>
    <row r="28" spans="1:14" ht="15" customHeight="1" x14ac:dyDescent="0.25">
      <c r="A28" s="66" t="s">
        <v>164</v>
      </c>
      <c r="B28" s="116" t="s">
        <v>9</v>
      </c>
      <c r="C28" s="115"/>
      <c r="D28" s="115">
        <v>348606.87</v>
      </c>
      <c r="E28" s="117"/>
      <c r="F28" s="30"/>
      <c r="G28" s="121"/>
      <c r="H28" s="121"/>
      <c r="I28" s="121"/>
      <c r="J28" s="122"/>
      <c r="K28" s="122"/>
      <c r="L28" s="122"/>
      <c r="M28" s="122"/>
      <c r="N28" s="122"/>
    </row>
    <row r="29" spans="1:14" x14ac:dyDescent="0.25">
      <c r="A29" s="65" t="s">
        <v>165</v>
      </c>
      <c r="B29" s="103" t="s">
        <v>166</v>
      </c>
      <c r="C29" s="104">
        <v>47000</v>
      </c>
      <c r="D29" s="104">
        <v>31830.13</v>
      </c>
      <c r="E29" s="117"/>
      <c r="F29" s="30">
        <f t="shared" si="0"/>
        <v>0.67723680851063828</v>
      </c>
      <c r="G29" s="123"/>
      <c r="H29" s="123"/>
      <c r="I29" s="100"/>
      <c r="J29" s="100"/>
      <c r="K29" s="100"/>
      <c r="L29" s="124"/>
      <c r="M29" s="122"/>
      <c r="N29" s="122"/>
    </row>
    <row r="30" spans="1:14" x14ac:dyDescent="0.25">
      <c r="A30" s="65" t="s">
        <v>167</v>
      </c>
      <c r="B30" s="103" t="s">
        <v>168</v>
      </c>
      <c r="C30" s="104">
        <v>10000</v>
      </c>
      <c r="D30" s="104">
        <v>4847</v>
      </c>
      <c r="E30" s="117"/>
      <c r="F30" s="30">
        <f t="shared" si="0"/>
        <v>0.48470000000000002</v>
      </c>
      <c r="G30" s="123"/>
      <c r="H30" s="123"/>
      <c r="I30" s="100"/>
      <c r="J30" s="100"/>
      <c r="K30" s="100"/>
      <c r="L30" s="125"/>
      <c r="M30" s="122"/>
      <c r="N30" s="122"/>
    </row>
    <row r="31" spans="1:14" ht="24" x14ac:dyDescent="0.25">
      <c r="A31" s="65" t="s">
        <v>169</v>
      </c>
      <c r="B31" s="103" t="s">
        <v>170</v>
      </c>
      <c r="C31" s="104">
        <v>1778</v>
      </c>
      <c r="D31" s="104">
        <v>1384</v>
      </c>
      <c r="E31" s="30"/>
      <c r="F31" s="30">
        <f t="shared" si="0"/>
        <v>0.77840269966254216</v>
      </c>
      <c r="G31" s="123"/>
      <c r="H31" s="123"/>
      <c r="I31" s="100"/>
      <c r="J31" s="100"/>
      <c r="K31" s="100"/>
      <c r="L31" s="124"/>
      <c r="M31" s="122"/>
      <c r="N31" s="122"/>
    </row>
    <row r="32" spans="1:14" x14ac:dyDescent="0.25">
      <c r="A32" s="65" t="s">
        <v>171</v>
      </c>
      <c r="B32" s="103" t="s">
        <v>172</v>
      </c>
      <c r="C32" s="104">
        <v>4645</v>
      </c>
      <c r="D32" s="104">
        <v>3021.89</v>
      </c>
      <c r="E32" s="30"/>
      <c r="F32" s="30">
        <f t="shared" si="0"/>
        <v>0.6505683530678148</v>
      </c>
      <c r="G32" s="123"/>
      <c r="H32" s="126"/>
      <c r="I32" s="100"/>
      <c r="J32" s="100"/>
      <c r="K32" s="100"/>
      <c r="L32" s="124"/>
      <c r="M32" s="122"/>
      <c r="N32" s="122"/>
    </row>
    <row r="33" spans="1:14" ht="24" x14ac:dyDescent="0.25">
      <c r="A33" s="65" t="s">
        <v>173</v>
      </c>
      <c r="B33" s="103" t="s">
        <v>174</v>
      </c>
      <c r="C33" s="104">
        <v>664</v>
      </c>
      <c r="D33" s="104">
        <v>1148.02</v>
      </c>
      <c r="E33" s="30"/>
      <c r="F33" s="30">
        <f t="shared" si="0"/>
        <v>1.7289457831325301</v>
      </c>
      <c r="G33" s="127"/>
      <c r="H33" s="123"/>
      <c r="I33" s="100"/>
      <c r="J33" s="100"/>
      <c r="K33" s="100"/>
      <c r="L33" s="124"/>
      <c r="M33" s="122"/>
      <c r="N33" s="122"/>
    </row>
    <row r="34" spans="1:14" x14ac:dyDescent="0.25">
      <c r="A34" s="65" t="s">
        <v>175</v>
      </c>
      <c r="B34" s="103" t="s">
        <v>176</v>
      </c>
      <c r="C34" s="104">
        <v>3318</v>
      </c>
      <c r="D34" s="104">
        <v>2611.4899999999998</v>
      </c>
      <c r="E34" s="30"/>
      <c r="F34" s="30">
        <f t="shared" si="0"/>
        <v>0.78706751054852309</v>
      </c>
      <c r="G34" s="127"/>
      <c r="H34" s="123"/>
      <c r="I34" s="100"/>
      <c r="J34" s="100"/>
      <c r="K34" s="100"/>
      <c r="L34" s="124"/>
      <c r="M34" s="122"/>
      <c r="N34" s="122"/>
    </row>
    <row r="35" spans="1:14" x14ac:dyDescent="0.25">
      <c r="A35" s="65" t="s">
        <v>177</v>
      </c>
      <c r="B35" s="103" t="s">
        <v>63</v>
      </c>
      <c r="C35" s="104">
        <v>8000</v>
      </c>
      <c r="D35" s="104">
        <v>5738.79</v>
      </c>
      <c r="E35" s="30"/>
      <c r="F35" s="30">
        <f t="shared" si="0"/>
        <v>0.71734874999999998</v>
      </c>
      <c r="G35" s="127"/>
      <c r="H35" s="123"/>
      <c r="I35" s="100"/>
      <c r="J35" s="100"/>
      <c r="K35" s="100"/>
      <c r="L35" s="124"/>
      <c r="M35" s="122"/>
      <c r="N35" s="122"/>
    </row>
    <row r="36" spans="1:14" x14ac:dyDescent="0.25">
      <c r="A36" s="65" t="s">
        <v>178</v>
      </c>
      <c r="B36" s="103" t="s">
        <v>179</v>
      </c>
      <c r="C36" s="104">
        <v>11000</v>
      </c>
      <c r="D36" s="104">
        <v>6524.55</v>
      </c>
      <c r="E36" s="30"/>
      <c r="F36" s="30">
        <f t="shared" si="0"/>
        <v>0.59314090909090911</v>
      </c>
      <c r="G36" s="127"/>
      <c r="H36" s="123"/>
      <c r="I36" s="100"/>
      <c r="J36" s="100"/>
      <c r="K36" s="100"/>
      <c r="L36" s="124"/>
      <c r="M36" s="122"/>
      <c r="N36" s="122"/>
    </row>
    <row r="37" spans="1:14" ht="24" x14ac:dyDescent="0.25">
      <c r="A37" s="65" t="s">
        <v>180</v>
      </c>
      <c r="B37" s="103" t="s">
        <v>65</v>
      </c>
      <c r="C37" s="104">
        <v>14000</v>
      </c>
      <c r="D37" s="104">
        <v>7978</v>
      </c>
      <c r="E37" s="30"/>
      <c r="F37" s="30">
        <f t="shared" si="0"/>
        <v>0.56985714285714284</v>
      </c>
      <c r="G37" s="127"/>
      <c r="H37" s="64"/>
      <c r="I37" s="100"/>
      <c r="J37" s="100"/>
      <c r="K37" s="67"/>
      <c r="L37" s="125"/>
      <c r="M37" s="122"/>
      <c r="N37" s="122"/>
    </row>
    <row r="38" spans="1:14" ht="24" x14ac:dyDescent="0.25">
      <c r="A38" s="65" t="s">
        <v>181</v>
      </c>
      <c r="B38" s="103" t="s">
        <v>66</v>
      </c>
      <c r="C38" s="104">
        <v>7500</v>
      </c>
      <c r="D38" s="104">
        <v>1633.15</v>
      </c>
      <c r="E38" s="30"/>
      <c r="F38" s="30">
        <f t="shared" si="0"/>
        <v>0.21775333333333335</v>
      </c>
      <c r="G38" s="127"/>
      <c r="H38" s="64"/>
      <c r="I38" s="100"/>
      <c r="J38" s="100"/>
      <c r="K38" s="67"/>
      <c r="L38" s="124"/>
      <c r="M38" s="122"/>
      <c r="N38" s="122"/>
    </row>
    <row r="39" spans="1:14" ht="24" x14ac:dyDescent="0.25">
      <c r="A39" s="65" t="s">
        <v>182</v>
      </c>
      <c r="B39" s="103" t="s">
        <v>67</v>
      </c>
      <c r="C39" s="104">
        <v>22000</v>
      </c>
      <c r="D39" s="104">
        <v>11451.03</v>
      </c>
      <c r="E39" s="30"/>
      <c r="F39" s="30">
        <f t="shared" si="0"/>
        <v>0.52050136363636368</v>
      </c>
      <c r="G39" s="127"/>
      <c r="H39" s="64"/>
      <c r="I39" s="100"/>
      <c r="J39" s="100"/>
      <c r="K39" s="67"/>
      <c r="L39" s="124"/>
      <c r="M39" s="122"/>
      <c r="N39" s="122"/>
    </row>
    <row r="40" spans="1:14" x14ac:dyDescent="0.25">
      <c r="A40" s="65" t="s">
        <v>183</v>
      </c>
      <c r="B40" s="103" t="s">
        <v>68</v>
      </c>
      <c r="C40" s="104">
        <v>15000</v>
      </c>
      <c r="D40" s="104">
        <v>17679</v>
      </c>
      <c r="E40" s="30"/>
      <c r="F40" s="30">
        <f t="shared" si="0"/>
        <v>1.1786000000000001</v>
      </c>
      <c r="G40" s="127"/>
      <c r="H40" s="64"/>
      <c r="I40" s="100"/>
      <c r="J40" s="100"/>
      <c r="K40" s="67"/>
      <c r="L40" s="125"/>
      <c r="M40" s="122"/>
      <c r="N40" s="122"/>
    </row>
    <row r="41" spans="1:14" x14ac:dyDescent="0.25">
      <c r="A41" s="65" t="s">
        <v>184</v>
      </c>
      <c r="B41" s="103" t="s">
        <v>69</v>
      </c>
      <c r="C41" s="104">
        <v>8000</v>
      </c>
      <c r="D41" s="104">
        <v>8137.39</v>
      </c>
      <c r="E41" s="30"/>
      <c r="F41" s="30">
        <f t="shared" si="0"/>
        <v>1.01717375</v>
      </c>
      <c r="G41" s="127"/>
      <c r="H41" s="64"/>
      <c r="I41" s="100"/>
      <c r="J41" s="100"/>
      <c r="K41" s="67"/>
      <c r="L41" s="125"/>
      <c r="M41" s="122"/>
      <c r="N41" s="122"/>
    </row>
    <row r="42" spans="1:14" x14ac:dyDescent="0.25">
      <c r="A42" s="65" t="s">
        <v>70</v>
      </c>
      <c r="B42" s="103" t="s">
        <v>77</v>
      </c>
      <c r="C42" s="104">
        <v>7500</v>
      </c>
      <c r="D42" s="104">
        <v>7831.27</v>
      </c>
      <c r="E42" s="30"/>
      <c r="F42" s="30">
        <f t="shared" si="0"/>
        <v>1.0441693333333333</v>
      </c>
      <c r="G42" s="65"/>
      <c r="H42" s="64"/>
      <c r="I42" s="100"/>
      <c r="J42" s="100"/>
      <c r="K42" s="67"/>
      <c r="L42" s="124"/>
      <c r="M42" s="122"/>
      <c r="N42" s="122"/>
    </row>
    <row r="43" spans="1:14" x14ac:dyDescent="0.25">
      <c r="A43" s="65" t="s">
        <v>71</v>
      </c>
      <c r="B43" s="103" t="s">
        <v>78</v>
      </c>
      <c r="C43" s="104">
        <v>664</v>
      </c>
      <c r="D43" s="104">
        <v>0</v>
      </c>
      <c r="E43" s="30"/>
      <c r="F43" s="30">
        <f t="shared" si="0"/>
        <v>0</v>
      </c>
      <c r="G43" s="65"/>
      <c r="H43" s="64"/>
      <c r="I43" s="100"/>
      <c r="J43" s="100"/>
      <c r="K43" s="67"/>
      <c r="L43" s="124"/>
      <c r="M43" s="122"/>
      <c r="N43" s="122"/>
    </row>
    <row r="44" spans="1:14" ht="24" x14ac:dyDescent="0.25">
      <c r="A44" s="65" t="s">
        <v>72</v>
      </c>
      <c r="B44" s="103" t="s">
        <v>79</v>
      </c>
      <c r="C44" s="104">
        <v>22000</v>
      </c>
      <c r="D44" s="104">
        <v>7528.47</v>
      </c>
      <c r="E44" s="30"/>
      <c r="F44" s="30">
        <f t="shared" si="0"/>
        <v>0.34220318181818182</v>
      </c>
      <c r="G44" s="127"/>
      <c r="H44" s="64"/>
      <c r="I44" s="100"/>
      <c r="J44" s="100"/>
      <c r="K44" s="67"/>
      <c r="L44" s="124"/>
      <c r="M44" s="122"/>
      <c r="N44" s="122"/>
    </row>
    <row r="45" spans="1:14" ht="24" x14ac:dyDescent="0.25">
      <c r="A45" s="65" t="s">
        <v>73</v>
      </c>
      <c r="B45" s="103" t="s">
        <v>80</v>
      </c>
      <c r="C45" s="104">
        <v>27000</v>
      </c>
      <c r="D45" s="104">
        <v>42367</v>
      </c>
      <c r="E45" s="30"/>
      <c r="F45" s="30">
        <f t="shared" si="0"/>
        <v>1.5691481481481482</v>
      </c>
      <c r="G45" s="65"/>
      <c r="H45" s="64"/>
      <c r="I45" s="100"/>
      <c r="J45" s="100"/>
      <c r="K45" s="67"/>
      <c r="L45" s="124"/>
      <c r="M45" s="122"/>
      <c r="N45" s="122"/>
    </row>
    <row r="46" spans="1:14" x14ac:dyDescent="0.25">
      <c r="A46" s="65" t="s">
        <v>74</v>
      </c>
      <c r="B46" s="103" t="s">
        <v>81</v>
      </c>
      <c r="C46" s="104">
        <v>0</v>
      </c>
      <c r="D46" s="104">
        <v>1900</v>
      </c>
      <c r="E46" s="30"/>
      <c r="F46" s="30"/>
      <c r="G46" s="65"/>
      <c r="H46" s="64"/>
      <c r="I46" s="100"/>
      <c r="J46" s="100"/>
      <c r="K46" s="67"/>
      <c r="L46" s="124"/>
      <c r="M46" s="122"/>
      <c r="N46" s="122"/>
    </row>
    <row r="47" spans="1:14" x14ac:dyDescent="0.25">
      <c r="A47" s="65" t="s">
        <v>75</v>
      </c>
      <c r="B47" s="103" t="s">
        <v>82</v>
      </c>
      <c r="C47" s="104">
        <v>500</v>
      </c>
      <c r="D47" s="104">
        <v>800</v>
      </c>
      <c r="E47" s="30"/>
      <c r="F47" s="30">
        <f t="shared" si="0"/>
        <v>1.6</v>
      </c>
      <c r="G47" s="65"/>
      <c r="H47" s="64"/>
      <c r="I47" s="100"/>
      <c r="J47" s="100"/>
      <c r="K47" s="67"/>
      <c r="L47" s="124"/>
      <c r="M47" s="122"/>
      <c r="N47" s="122"/>
    </row>
    <row r="48" spans="1:14" x14ac:dyDescent="0.25">
      <c r="A48" s="65" t="s">
        <v>76</v>
      </c>
      <c r="B48" s="103" t="s">
        <v>83</v>
      </c>
      <c r="C48" s="104">
        <v>1327</v>
      </c>
      <c r="D48" s="104">
        <v>556.28</v>
      </c>
      <c r="E48" s="30"/>
      <c r="F48" s="30">
        <f t="shared" si="0"/>
        <v>0.41920120572720421</v>
      </c>
      <c r="G48" s="65"/>
      <c r="H48" s="64"/>
      <c r="I48" s="100"/>
      <c r="J48" s="100"/>
      <c r="K48" s="67"/>
      <c r="L48" s="124"/>
      <c r="M48" s="122"/>
      <c r="N48" s="122"/>
    </row>
    <row r="49" spans="1:14" x14ac:dyDescent="0.25">
      <c r="A49" s="65" t="s">
        <v>84</v>
      </c>
      <c r="B49" s="103" t="s">
        <v>85</v>
      </c>
      <c r="C49" s="104">
        <v>3318</v>
      </c>
      <c r="D49" s="104">
        <v>872.88</v>
      </c>
      <c r="E49" s="30"/>
      <c r="F49" s="30">
        <f t="shared" si="0"/>
        <v>0.26307414104882459</v>
      </c>
      <c r="G49" s="65"/>
      <c r="H49" s="64"/>
      <c r="I49" s="100"/>
      <c r="J49" s="100"/>
      <c r="K49" s="67"/>
      <c r="L49" s="124"/>
      <c r="M49" s="122"/>
      <c r="N49" s="122"/>
    </row>
    <row r="50" spans="1:14" x14ac:dyDescent="0.25">
      <c r="A50" s="65" t="s">
        <v>86</v>
      </c>
      <c r="B50" s="103" t="s">
        <v>87</v>
      </c>
      <c r="C50" s="104">
        <v>7500</v>
      </c>
      <c r="D50" s="104">
        <v>624.67999999999995</v>
      </c>
      <c r="E50" s="30"/>
      <c r="F50" s="30">
        <f t="shared" si="0"/>
        <v>8.3290666666666666E-2</v>
      </c>
      <c r="G50" s="65"/>
      <c r="H50" s="64"/>
      <c r="I50" s="100"/>
      <c r="J50" s="100"/>
      <c r="K50" s="67"/>
      <c r="L50" s="124"/>
      <c r="M50" s="122"/>
      <c r="N50" s="122"/>
    </row>
    <row r="51" spans="1:14" x14ac:dyDescent="0.25">
      <c r="A51" s="65" t="s">
        <v>88</v>
      </c>
      <c r="B51" s="103" t="s">
        <v>89</v>
      </c>
      <c r="C51" s="104">
        <v>7000</v>
      </c>
      <c r="D51" s="104">
        <v>5741.09</v>
      </c>
      <c r="E51" s="30"/>
      <c r="F51" s="30">
        <f t="shared" si="0"/>
        <v>0.82015571428571432</v>
      </c>
      <c r="G51" s="65"/>
      <c r="H51" s="64"/>
      <c r="I51" s="100"/>
      <c r="J51" s="100"/>
      <c r="K51" s="67"/>
      <c r="L51" s="124"/>
      <c r="M51" s="122"/>
      <c r="N51" s="122"/>
    </row>
    <row r="52" spans="1:14" x14ac:dyDescent="0.25">
      <c r="A52" s="65" t="s">
        <v>90</v>
      </c>
      <c r="B52" s="103" t="s">
        <v>91</v>
      </c>
      <c r="C52" s="104">
        <v>531</v>
      </c>
      <c r="D52" s="104">
        <v>422.26</v>
      </c>
      <c r="E52" s="30"/>
      <c r="F52" s="30">
        <f t="shared" si="0"/>
        <v>0.79521657250470812</v>
      </c>
      <c r="G52" s="65"/>
      <c r="H52" s="64"/>
      <c r="I52" s="100"/>
      <c r="J52" s="100"/>
      <c r="K52" s="67"/>
      <c r="L52" s="124"/>
      <c r="M52" s="122"/>
      <c r="N52" s="122"/>
    </row>
    <row r="53" spans="1:14" x14ac:dyDescent="0.25">
      <c r="A53" s="65" t="s">
        <v>92</v>
      </c>
      <c r="B53" s="103" t="s">
        <v>93</v>
      </c>
      <c r="C53" s="104">
        <v>10000</v>
      </c>
      <c r="D53" s="104">
        <v>6880.26</v>
      </c>
      <c r="E53" s="30"/>
      <c r="F53" s="30">
        <f t="shared" si="0"/>
        <v>0.68802600000000003</v>
      </c>
      <c r="G53" s="65"/>
      <c r="H53" s="64"/>
      <c r="I53" s="100"/>
      <c r="J53" s="100"/>
      <c r="K53" s="67"/>
      <c r="L53" s="124"/>
      <c r="M53" s="122"/>
      <c r="N53" s="122"/>
    </row>
    <row r="54" spans="1:14" x14ac:dyDescent="0.25">
      <c r="A54" s="65" t="s">
        <v>94</v>
      </c>
      <c r="B54" s="103" t="s">
        <v>95</v>
      </c>
      <c r="C54" s="104">
        <v>5000</v>
      </c>
      <c r="D54" s="104">
        <v>2668.54</v>
      </c>
      <c r="E54" s="30"/>
      <c r="F54" s="30">
        <f t="shared" si="0"/>
        <v>0.53370799999999996</v>
      </c>
      <c r="G54" s="65"/>
      <c r="H54" s="64"/>
      <c r="I54" s="100"/>
      <c r="J54" s="100"/>
      <c r="K54" s="67"/>
      <c r="L54" s="124"/>
      <c r="M54" s="122"/>
      <c r="N54" s="122"/>
    </row>
    <row r="55" spans="1:14" x14ac:dyDescent="0.25">
      <c r="A55" s="65">
        <v>32355</v>
      </c>
      <c r="B55" s="64" t="s">
        <v>148</v>
      </c>
      <c r="C55" s="104">
        <v>4977</v>
      </c>
      <c r="D55" s="104">
        <v>3083</v>
      </c>
      <c r="E55" s="30"/>
      <c r="F55" s="30">
        <f t="shared" si="0"/>
        <v>0.61944946755073338</v>
      </c>
      <c r="G55" s="65"/>
      <c r="H55" s="64"/>
      <c r="I55" s="100"/>
      <c r="J55" s="100"/>
      <c r="K55" s="67"/>
      <c r="L55" s="124"/>
      <c r="M55" s="122"/>
      <c r="N55" s="122"/>
    </row>
    <row r="56" spans="1:14" x14ac:dyDescent="0.25">
      <c r="A56" s="65" t="s">
        <v>96</v>
      </c>
      <c r="B56" s="103" t="s">
        <v>97</v>
      </c>
      <c r="C56" s="104">
        <v>3500</v>
      </c>
      <c r="D56" s="104">
        <v>2826.25</v>
      </c>
      <c r="E56" s="30"/>
      <c r="F56" s="30">
        <f t="shared" si="0"/>
        <v>0.8075</v>
      </c>
      <c r="G56" s="65"/>
      <c r="H56" s="64"/>
      <c r="I56" s="100"/>
      <c r="J56" s="100"/>
      <c r="K56" s="67"/>
      <c r="L56" s="124"/>
      <c r="M56" s="122"/>
      <c r="N56" s="122"/>
    </row>
    <row r="57" spans="1:14" ht="24" x14ac:dyDescent="0.25">
      <c r="A57" s="65" t="s">
        <v>98</v>
      </c>
      <c r="B57" s="103" t="s">
        <v>99</v>
      </c>
      <c r="C57" s="104">
        <v>8000</v>
      </c>
      <c r="D57" s="104">
        <v>1662.66</v>
      </c>
      <c r="E57" s="30"/>
      <c r="F57" s="30">
        <f t="shared" si="0"/>
        <v>0.2078325</v>
      </c>
      <c r="G57" s="65"/>
      <c r="H57" s="64"/>
      <c r="I57" s="100"/>
      <c r="J57" s="100"/>
      <c r="K57" s="67"/>
      <c r="L57" s="124"/>
      <c r="M57" s="122"/>
      <c r="N57" s="122"/>
    </row>
    <row r="58" spans="1:14" x14ac:dyDescent="0.25">
      <c r="A58" s="65" t="s">
        <v>100</v>
      </c>
      <c r="B58" s="103" t="s">
        <v>101</v>
      </c>
      <c r="C58" s="104">
        <v>2000</v>
      </c>
      <c r="D58" s="104">
        <v>557.72</v>
      </c>
      <c r="E58" s="30"/>
      <c r="F58" s="30">
        <f t="shared" si="0"/>
        <v>0.27886</v>
      </c>
      <c r="G58" s="65"/>
      <c r="H58" s="64"/>
      <c r="I58" s="100"/>
      <c r="J58" s="100"/>
      <c r="K58" s="67"/>
      <c r="L58" s="124"/>
      <c r="M58" s="122"/>
      <c r="N58" s="122"/>
    </row>
    <row r="59" spans="1:14" x14ac:dyDescent="0.25">
      <c r="A59" s="65" t="s">
        <v>102</v>
      </c>
      <c r="B59" s="103" t="s">
        <v>103</v>
      </c>
      <c r="C59" s="104">
        <v>2700</v>
      </c>
      <c r="D59" s="104">
        <v>0</v>
      </c>
      <c r="E59" s="30"/>
      <c r="F59" s="30">
        <f t="shared" si="0"/>
        <v>0</v>
      </c>
      <c r="G59" s="65"/>
      <c r="H59" s="64"/>
      <c r="I59" s="100"/>
      <c r="J59" s="100"/>
      <c r="K59" s="67"/>
      <c r="L59" s="124"/>
      <c r="M59" s="122"/>
      <c r="N59" s="122"/>
    </row>
    <row r="60" spans="1:14" x14ac:dyDescent="0.25">
      <c r="A60" s="65" t="s">
        <v>104</v>
      </c>
      <c r="B60" s="103" t="s">
        <v>105</v>
      </c>
      <c r="C60" s="104">
        <v>20000</v>
      </c>
      <c r="D60" s="104">
        <v>23946.81</v>
      </c>
      <c r="E60" s="30"/>
      <c r="F60" s="30">
        <f t="shared" si="0"/>
        <v>1.1973405000000001</v>
      </c>
      <c r="G60" s="65"/>
      <c r="H60" s="64"/>
      <c r="I60" s="100"/>
      <c r="J60" s="100"/>
      <c r="K60" s="67"/>
      <c r="L60" s="124"/>
      <c r="M60" s="122"/>
      <c r="N60" s="122"/>
    </row>
    <row r="61" spans="1:14" x14ac:dyDescent="0.25">
      <c r="A61" s="65" t="s">
        <v>106</v>
      </c>
      <c r="B61" s="103" t="s">
        <v>107</v>
      </c>
      <c r="C61" s="104">
        <v>19000</v>
      </c>
      <c r="D61" s="104">
        <v>19999.150000000001</v>
      </c>
      <c r="E61" s="30"/>
      <c r="F61" s="30">
        <f t="shared" si="0"/>
        <v>1.0525868421052633</v>
      </c>
      <c r="G61" s="65"/>
      <c r="H61" s="64"/>
      <c r="I61" s="100"/>
      <c r="J61" s="100"/>
      <c r="K61" s="67"/>
      <c r="L61" s="124"/>
      <c r="M61" s="122"/>
      <c r="N61" s="122"/>
    </row>
    <row r="62" spans="1:14" ht="24" x14ac:dyDescent="0.25">
      <c r="A62" s="65" t="s">
        <v>108</v>
      </c>
      <c r="B62" s="103" t="s">
        <v>109</v>
      </c>
      <c r="C62" s="104">
        <v>55000</v>
      </c>
      <c r="D62" s="104">
        <v>65989.91</v>
      </c>
      <c r="E62" s="30"/>
      <c r="F62" s="30">
        <f t="shared" si="0"/>
        <v>1.1998165454545455</v>
      </c>
      <c r="G62" s="65"/>
      <c r="H62" s="64"/>
      <c r="I62" s="100"/>
      <c r="J62" s="100"/>
      <c r="K62" s="67"/>
      <c r="L62" s="124"/>
      <c r="M62" s="122"/>
      <c r="N62" s="122"/>
    </row>
    <row r="63" spans="1:14" x14ac:dyDescent="0.25">
      <c r="A63" s="65" t="s">
        <v>110</v>
      </c>
      <c r="B63" s="103" t="s">
        <v>111</v>
      </c>
      <c r="C63" s="104">
        <v>20000</v>
      </c>
      <c r="D63" s="104">
        <v>17461.95</v>
      </c>
      <c r="E63" s="30"/>
      <c r="F63" s="30">
        <f t="shared" si="0"/>
        <v>0.87309750000000008</v>
      </c>
      <c r="G63" s="65"/>
      <c r="H63" s="64"/>
      <c r="I63" s="100"/>
      <c r="J63" s="100"/>
      <c r="K63" s="67"/>
      <c r="L63" s="124"/>
      <c r="M63" s="122"/>
      <c r="N63" s="122"/>
    </row>
    <row r="64" spans="1:14" x14ac:dyDescent="0.25">
      <c r="A64" s="65" t="s">
        <v>112</v>
      </c>
      <c r="B64" s="103" t="s">
        <v>113</v>
      </c>
      <c r="C64" s="104">
        <v>13300</v>
      </c>
      <c r="D64" s="104">
        <v>16939.080000000002</v>
      </c>
      <c r="E64" s="30"/>
      <c r="F64" s="30">
        <f t="shared" si="0"/>
        <v>1.2736150375939852</v>
      </c>
      <c r="G64" s="65"/>
      <c r="H64" s="64"/>
      <c r="I64" s="100"/>
      <c r="J64" s="100"/>
      <c r="K64" s="67"/>
      <c r="L64" s="124"/>
      <c r="M64" s="122"/>
      <c r="N64" s="122"/>
    </row>
    <row r="65" spans="1:14" ht="24" x14ac:dyDescent="0.25">
      <c r="A65" s="65" t="s">
        <v>114</v>
      </c>
      <c r="B65" s="103" t="s">
        <v>115</v>
      </c>
      <c r="C65" s="104">
        <v>2500</v>
      </c>
      <c r="D65" s="104">
        <v>2316.87</v>
      </c>
      <c r="E65" s="30"/>
      <c r="F65" s="30">
        <f t="shared" si="0"/>
        <v>0.92674799999999991</v>
      </c>
      <c r="G65" s="65"/>
      <c r="H65" s="64"/>
      <c r="I65" s="100"/>
      <c r="J65" s="100"/>
      <c r="K65" s="67"/>
      <c r="L65" s="124"/>
      <c r="M65" s="122"/>
      <c r="N65" s="122"/>
    </row>
    <row r="66" spans="1:14" x14ac:dyDescent="0.25">
      <c r="A66" s="65" t="s">
        <v>116</v>
      </c>
      <c r="B66" s="103" t="s">
        <v>117</v>
      </c>
      <c r="C66" s="104">
        <v>1500</v>
      </c>
      <c r="D66" s="104">
        <v>865.05</v>
      </c>
      <c r="E66" s="30"/>
      <c r="F66" s="30">
        <f t="shared" si="0"/>
        <v>0.57669999999999999</v>
      </c>
      <c r="G66" s="65"/>
      <c r="H66" s="64"/>
      <c r="I66" s="100"/>
      <c r="J66" s="100"/>
      <c r="K66" s="67"/>
      <c r="L66" s="124"/>
      <c r="M66" s="122"/>
      <c r="N66" s="122"/>
    </row>
    <row r="67" spans="1:14" x14ac:dyDescent="0.25">
      <c r="A67" s="65" t="s">
        <v>118</v>
      </c>
      <c r="B67" s="103" t="s">
        <v>119</v>
      </c>
      <c r="C67" s="104">
        <v>5000</v>
      </c>
      <c r="D67" s="104">
        <v>4655.24</v>
      </c>
      <c r="E67" s="30"/>
      <c r="F67" s="30">
        <f t="shared" si="0"/>
        <v>0.93104799999999999</v>
      </c>
      <c r="G67" s="65"/>
      <c r="H67" s="64"/>
      <c r="I67" s="100"/>
      <c r="J67" s="100"/>
      <c r="K67" s="67"/>
      <c r="L67" s="124"/>
      <c r="M67" s="122"/>
      <c r="N67" s="122"/>
    </row>
    <row r="68" spans="1:14" x14ac:dyDescent="0.25">
      <c r="A68" s="65" t="s">
        <v>120</v>
      </c>
      <c r="B68" s="103" t="s">
        <v>121</v>
      </c>
      <c r="C68" s="104">
        <v>36000</v>
      </c>
      <c r="D68" s="104">
        <v>90654.74</v>
      </c>
      <c r="E68" s="30"/>
      <c r="F68" s="30">
        <f t="shared" si="0"/>
        <v>2.5181872222222226</v>
      </c>
      <c r="G68" s="65"/>
      <c r="H68" s="64"/>
      <c r="I68" s="100"/>
      <c r="J68" s="100"/>
      <c r="K68" s="67"/>
      <c r="L68" s="124"/>
      <c r="M68" s="122"/>
      <c r="N68" s="122"/>
    </row>
    <row r="69" spans="1:14" ht="24" x14ac:dyDescent="0.25">
      <c r="A69" s="65">
        <v>32911</v>
      </c>
      <c r="B69" s="64" t="s">
        <v>144</v>
      </c>
      <c r="C69" s="104">
        <v>6636</v>
      </c>
      <c r="D69" s="104">
        <v>1852.92</v>
      </c>
      <c r="E69" s="30"/>
      <c r="F69" s="30">
        <f t="shared" si="0"/>
        <v>0.27922242314647377</v>
      </c>
      <c r="G69" s="65"/>
      <c r="H69" s="64"/>
      <c r="I69" s="100"/>
      <c r="J69" s="100"/>
      <c r="K69" s="67"/>
      <c r="L69" s="124"/>
      <c r="M69" s="122"/>
      <c r="N69" s="122"/>
    </row>
    <row r="70" spans="1:14" x14ac:dyDescent="0.25">
      <c r="A70" s="65" t="s">
        <v>122</v>
      </c>
      <c r="B70" s="103" t="s">
        <v>123</v>
      </c>
      <c r="C70" s="104">
        <v>4500</v>
      </c>
      <c r="D70" s="104">
        <v>4345.01</v>
      </c>
      <c r="E70" s="30"/>
      <c r="F70" s="30">
        <f t="shared" si="0"/>
        <v>0.96555777777777785</v>
      </c>
      <c r="G70" s="65"/>
      <c r="H70" s="64"/>
      <c r="I70" s="100"/>
      <c r="J70" s="100"/>
      <c r="K70" s="67"/>
      <c r="L70" s="124"/>
      <c r="M70" s="122"/>
      <c r="N70" s="122"/>
    </row>
    <row r="71" spans="1:14" x14ac:dyDescent="0.25">
      <c r="A71" s="65" t="s">
        <v>124</v>
      </c>
      <c r="B71" s="103" t="s">
        <v>125</v>
      </c>
      <c r="C71" s="104">
        <v>2500</v>
      </c>
      <c r="D71" s="104">
        <v>0</v>
      </c>
      <c r="E71" s="30"/>
      <c r="F71" s="30">
        <f t="shared" ref="F71:F93" si="1">D71/C71</f>
        <v>0</v>
      </c>
      <c r="G71" s="65"/>
      <c r="H71" s="64"/>
      <c r="I71" s="100"/>
      <c r="J71" s="100"/>
      <c r="K71" s="67"/>
      <c r="L71" s="124"/>
      <c r="M71" s="122"/>
      <c r="N71" s="122"/>
    </row>
    <row r="72" spans="1:14" x14ac:dyDescent="0.25">
      <c r="A72" s="65" t="s">
        <v>126</v>
      </c>
      <c r="B72" s="103" t="s">
        <v>127</v>
      </c>
      <c r="C72" s="104">
        <v>664</v>
      </c>
      <c r="D72" s="104">
        <v>0</v>
      </c>
      <c r="E72" s="30"/>
      <c r="F72" s="30">
        <f t="shared" si="1"/>
        <v>0</v>
      </c>
      <c r="G72" s="65"/>
      <c r="H72" s="64"/>
      <c r="I72" s="100"/>
      <c r="J72" s="100"/>
      <c r="K72" s="67"/>
      <c r="L72" s="124"/>
      <c r="M72" s="122"/>
      <c r="N72" s="122"/>
    </row>
    <row r="73" spans="1:14" x14ac:dyDescent="0.25">
      <c r="A73" s="65" t="s">
        <v>128</v>
      </c>
      <c r="B73" s="103" t="s">
        <v>129</v>
      </c>
      <c r="C73" s="104">
        <v>18000</v>
      </c>
      <c r="D73" s="104">
        <v>5040.6499999999996</v>
      </c>
      <c r="E73" s="30"/>
      <c r="F73" s="30">
        <f t="shared" si="1"/>
        <v>0.2800361111111111</v>
      </c>
      <c r="G73" s="65"/>
      <c r="H73" s="64"/>
      <c r="I73" s="100"/>
      <c r="J73" s="100"/>
      <c r="K73" s="67"/>
      <c r="L73" s="124"/>
      <c r="M73" s="122"/>
      <c r="N73" s="122"/>
    </row>
    <row r="74" spans="1:14" x14ac:dyDescent="0.25">
      <c r="A74" s="66" t="s">
        <v>130</v>
      </c>
      <c r="B74" s="116" t="s">
        <v>131</v>
      </c>
      <c r="C74" s="115"/>
      <c r="D74" s="115">
        <v>1021.42</v>
      </c>
      <c r="E74" s="30"/>
      <c r="F74" s="30"/>
      <c r="G74" s="65"/>
      <c r="H74" s="64"/>
      <c r="I74" s="100"/>
      <c r="J74" s="100"/>
      <c r="K74" s="67"/>
      <c r="L74" s="124"/>
      <c r="M74" s="122"/>
      <c r="N74" s="122"/>
    </row>
    <row r="75" spans="1:14" x14ac:dyDescent="0.25">
      <c r="A75" s="65" t="s">
        <v>132</v>
      </c>
      <c r="B75" s="103" t="s">
        <v>133</v>
      </c>
      <c r="C75" s="104">
        <v>930</v>
      </c>
      <c r="D75" s="104">
        <v>993.88</v>
      </c>
      <c r="E75" s="30"/>
      <c r="F75" s="30">
        <f t="shared" si="1"/>
        <v>1.0686881720430108</v>
      </c>
      <c r="G75" s="65"/>
      <c r="H75" s="64"/>
      <c r="I75" s="100"/>
      <c r="J75" s="100"/>
      <c r="K75" s="67"/>
      <c r="L75" s="124"/>
      <c r="M75" s="122"/>
      <c r="N75" s="122"/>
    </row>
    <row r="76" spans="1:14" x14ac:dyDescent="0.25">
      <c r="A76" s="65" t="s">
        <v>134</v>
      </c>
      <c r="B76" s="103" t="s">
        <v>135</v>
      </c>
      <c r="C76" s="104">
        <v>66</v>
      </c>
      <c r="D76" s="104">
        <v>27.54</v>
      </c>
      <c r="E76" s="30"/>
      <c r="F76" s="30">
        <f t="shared" si="1"/>
        <v>0.41727272727272724</v>
      </c>
      <c r="G76" s="65"/>
      <c r="H76" s="64"/>
      <c r="I76" s="100"/>
      <c r="J76" s="100"/>
      <c r="K76" s="67"/>
      <c r="L76" s="124"/>
      <c r="M76" s="122"/>
      <c r="N76" s="122"/>
    </row>
    <row r="77" spans="1:14" ht="24" x14ac:dyDescent="0.25">
      <c r="A77" s="66" t="s">
        <v>136</v>
      </c>
      <c r="B77" s="116" t="s">
        <v>137</v>
      </c>
      <c r="C77" s="115"/>
      <c r="D77" s="115">
        <v>3749.49</v>
      </c>
      <c r="E77" s="30"/>
      <c r="F77" s="30"/>
      <c r="G77" s="75"/>
      <c r="H77" s="76"/>
      <c r="I77" s="100"/>
      <c r="J77" s="100"/>
      <c r="K77" s="77"/>
      <c r="L77" s="125"/>
      <c r="M77" s="122"/>
      <c r="N77" s="122"/>
    </row>
    <row r="78" spans="1:14" x14ac:dyDescent="0.25">
      <c r="A78" s="65" t="s">
        <v>138</v>
      </c>
      <c r="B78" s="103" t="s">
        <v>139</v>
      </c>
      <c r="C78" s="104">
        <v>1759</v>
      </c>
      <c r="D78" s="104">
        <v>1550.49</v>
      </c>
      <c r="E78" s="30"/>
      <c r="F78" s="30">
        <f t="shared" si="1"/>
        <v>0.88146105741898806</v>
      </c>
      <c r="G78" s="118"/>
      <c r="H78" s="119"/>
      <c r="I78" s="100"/>
      <c r="J78" s="100"/>
      <c r="K78" s="120"/>
      <c r="L78" s="125"/>
      <c r="M78" s="122"/>
      <c r="N78" s="122"/>
    </row>
    <row r="79" spans="1:14" x14ac:dyDescent="0.25">
      <c r="A79" s="65" t="s">
        <v>140</v>
      </c>
      <c r="B79" s="103" t="s">
        <v>141</v>
      </c>
      <c r="C79" s="104">
        <v>2654</v>
      </c>
      <c r="D79" s="104">
        <v>2199</v>
      </c>
      <c r="E79" s="30"/>
      <c r="F79" s="30">
        <f t="shared" si="1"/>
        <v>0.82856066314996235</v>
      </c>
      <c r="G79" s="118"/>
      <c r="H79" s="119"/>
      <c r="I79" s="100"/>
      <c r="J79" s="100"/>
      <c r="K79" s="120"/>
      <c r="L79" s="125"/>
      <c r="M79" s="122"/>
      <c r="N79" s="122"/>
    </row>
    <row r="80" spans="1:14" x14ac:dyDescent="0.25">
      <c r="A80" s="65" t="s">
        <v>142</v>
      </c>
      <c r="B80" s="103" t="s">
        <v>143</v>
      </c>
      <c r="C80" s="104">
        <v>3318</v>
      </c>
      <c r="D80" s="104">
        <v>0</v>
      </c>
      <c r="E80" s="30"/>
      <c r="F80" s="30">
        <f t="shared" si="1"/>
        <v>0</v>
      </c>
      <c r="G80" s="75"/>
      <c r="H80" s="76"/>
      <c r="I80" s="100"/>
      <c r="J80" s="100"/>
      <c r="K80" s="77"/>
      <c r="L80" s="125"/>
      <c r="M80" s="122"/>
      <c r="N80" s="122"/>
    </row>
    <row r="81" spans="1:14" x14ac:dyDescent="0.25">
      <c r="B81" s="21"/>
      <c r="C81" s="30"/>
      <c r="D81" s="30"/>
      <c r="E81" s="30"/>
      <c r="F81" s="30"/>
      <c r="G81" s="65"/>
      <c r="H81" s="64"/>
      <c r="I81" s="100"/>
      <c r="J81" s="100"/>
      <c r="K81" s="67"/>
      <c r="L81" s="124"/>
      <c r="M81" s="122"/>
      <c r="N81" s="122"/>
    </row>
    <row r="82" spans="1:14" x14ac:dyDescent="0.25">
      <c r="B82" s="7" t="s">
        <v>18</v>
      </c>
      <c r="C82" s="30"/>
      <c r="D82" s="30"/>
      <c r="E82" s="30"/>
      <c r="F82" s="30"/>
      <c r="G82" s="65"/>
      <c r="H82" s="64"/>
      <c r="I82" s="100"/>
      <c r="J82" s="100"/>
      <c r="K82" s="67"/>
      <c r="L82" s="124"/>
      <c r="M82" s="122"/>
      <c r="N82" s="122"/>
    </row>
    <row r="83" spans="1:14" x14ac:dyDescent="0.25">
      <c r="B83" s="21" t="s">
        <v>19</v>
      </c>
      <c r="C83" s="30"/>
      <c r="D83" s="30"/>
      <c r="E83" s="30"/>
      <c r="F83" s="30"/>
      <c r="G83" s="65"/>
      <c r="H83" s="64"/>
      <c r="I83" s="100"/>
      <c r="J83" s="100"/>
      <c r="K83" s="67"/>
      <c r="L83" s="124"/>
      <c r="M83" s="122"/>
      <c r="N83" s="122"/>
    </row>
    <row r="84" spans="1:14" x14ac:dyDescent="0.25">
      <c r="A84" s="65" t="s">
        <v>167</v>
      </c>
      <c r="B84" s="103" t="s">
        <v>168</v>
      </c>
      <c r="C84" s="104">
        <v>0</v>
      </c>
      <c r="D84" s="104">
        <v>80</v>
      </c>
      <c r="E84" s="30"/>
      <c r="F84" s="30"/>
      <c r="G84" s="65"/>
      <c r="H84" s="64"/>
      <c r="I84" s="100"/>
      <c r="J84" s="100"/>
      <c r="K84" s="67"/>
      <c r="L84" s="124"/>
      <c r="M84" s="122"/>
      <c r="N84" s="122"/>
    </row>
    <row r="85" spans="1:14" ht="24" x14ac:dyDescent="0.25">
      <c r="A85" s="65" t="s">
        <v>180</v>
      </c>
      <c r="B85" s="103" t="s">
        <v>65</v>
      </c>
      <c r="C85" s="104">
        <v>6636</v>
      </c>
      <c r="D85" s="104">
        <v>125.86</v>
      </c>
      <c r="E85" s="30"/>
      <c r="F85" s="30">
        <f t="shared" si="1"/>
        <v>1.8966244725738397E-2</v>
      </c>
      <c r="G85" s="65"/>
      <c r="H85" s="64"/>
      <c r="I85" s="100"/>
      <c r="J85" s="100"/>
      <c r="K85" s="67"/>
      <c r="L85" s="124"/>
      <c r="M85" s="122"/>
      <c r="N85" s="122"/>
    </row>
    <row r="86" spans="1:14" ht="24" x14ac:dyDescent="0.25">
      <c r="A86" s="65" t="s">
        <v>181</v>
      </c>
      <c r="B86" s="103" t="s">
        <v>66</v>
      </c>
      <c r="C86" s="104">
        <v>5308</v>
      </c>
      <c r="D86" s="104">
        <v>0</v>
      </c>
      <c r="E86" s="30"/>
      <c r="F86" s="30">
        <f t="shared" si="1"/>
        <v>0</v>
      </c>
      <c r="G86" s="65"/>
      <c r="H86" s="64"/>
      <c r="I86" s="100"/>
      <c r="J86" s="100"/>
      <c r="K86" s="67"/>
      <c r="L86" s="124"/>
      <c r="M86" s="122"/>
      <c r="N86" s="122"/>
    </row>
    <row r="87" spans="1:14" ht="24" x14ac:dyDescent="0.25">
      <c r="A87" s="65" t="s">
        <v>182</v>
      </c>
      <c r="B87" s="103" t="s">
        <v>67</v>
      </c>
      <c r="C87" s="104">
        <v>2654</v>
      </c>
      <c r="D87" s="104">
        <v>0</v>
      </c>
      <c r="E87" s="30"/>
      <c r="F87" s="30">
        <f t="shared" si="1"/>
        <v>0</v>
      </c>
      <c r="G87" s="123"/>
      <c r="H87" s="123"/>
      <c r="I87" s="100"/>
      <c r="J87" s="100"/>
      <c r="K87" s="128"/>
      <c r="L87" s="124"/>
      <c r="M87" s="122"/>
      <c r="N87" s="122"/>
    </row>
    <row r="88" spans="1:14" x14ac:dyDescent="0.25">
      <c r="A88" s="65" t="s">
        <v>183</v>
      </c>
      <c r="B88" s="103" t="s">
        <v>68</v>
      </c>
      <c r="C88" s="104">
        <v>5308</v>
      </c>
      <c r="D88" s="104">
        <v>2063.46</v>
      </c>
      <c r="E88" s="30"/>
      <c r="F88" s="30">
        <f t="shared" si="1"/>
        <v>0.38874529012810854</v>
      </c>
      <c r="G88" s="122"/>
      <c r="H88" s="122"/>
      <c r="I88" s="122"/>
      <c r="J88" s="122"/>
      <c r="K88" s="122"/>
      <c r="L88" s="122"/>
      <c r="M88" s="122"/>
      <c r="N88" s="122"/>
    </row>
    <row r="89" spans="1:14" x14ac:dyDescent="0.25">
      <c r="A89" s="65" t="s">
        <v>74</v>
      </c>
      <c r="B89" s="103" t="s">
        <v>81</v>
      </c>
      <c r="C89" s="104">
        <v>1327</v>
      </c>
      <c r="D89" s="104">
        <v>0</v>
      </c>
      <c r="E89" s="30"/>
      <c r="F89" s="30">
        <f t="shared" si="1"/>
        <v>0</v>
      </c>
      <c r="G89" s="122"/>
      <c r="H89" s="122"/>
      <c r="I89" s="122"/>
      <c r="J89" s="122"/>
      <c r="K89" s="122"/>
      <c r="L89" s="122"/>
      <c r="M89" s="122"/>
      <c r="N89" s="122"/>
    </row>
    <row r="90" spans="1:14" x14ac:dyDescent="0.25">
      <c r="A90" s="65" t="s">
        <v>94</v>
      </c>
      <c r="B90" s="103" t="s">
        <v>95</v>
      </c>
      <c r="C90" s="104">
        <v>6636</v>
      </c>
      <c r="D90" s="104">
        <v>0</v>
      </c>
      <c r="E90" s="30"/>
      <c r="F90" s="30">
        <f t="shared" si="1"/>
        <v>0</v>
      </c>
      <c r="G90" s="122"/>
      <c r="H90" s="122"/>
      <c r="I90" s="122"/>
      <c r="J90" s="122"/>
      <c r="K90" s="122"/>
      <c r="L90" s="122"/>
      <c r="M90" s="122"/>
      <c r="N90" s="122"/>
    </row>
    <row r="91" spans="1:14" x14ac:dyDescent="0.25">
      <c r="A91" s="65" t="s">
        <v>96</v>
      </c>
      <c r="B91" s="103" t="s">
        <v>97</v>
      </c>
      <c r="C91" s="104">
        <v>1327</v>
      </c>
      <c r="D91" s="104">
        <v>2305.4699999999998</v>
      </c>
      <c r="E91" s="30"/>
      <c r="F91" s="30">
        <f t="shared" si="1"/>
        <v>1.7373549359457421</v>
      </c>
      <c r="G91" s="122"/>
      <c r="H91" s="122"/>
      <c r="I91" s="122"/>
      <c r="J91" s="122"/>
      <c r="K91" s="122"/>
      <c r="L91" s="122"/>
      <c r="M91" s="122"/>
      <c r="N91" s="122"/>
    </row>
    <row r="92" spans="1:14" x14ac:dyDescent="0.25">
      <c r="A92" s="65" t="s">
        <v>102</v>
      </c>
      <c r="B92" s="103" t="s">
        <v>103</v>
      </c>
      <c r="C92" s="104">
        <v>1327</v>
      </c>
      <c r="D92" s="104">
        <v>0</v>
      </c>
      <c r="E92" s="30"/>
      <c r="F92" s="30">
        <f t="shared" si="1"/>
        <v>0</v>
      </c>
      <c r="G92" s="122"/>
      <c r="H92" s="122"/>
      <c r="I92" s="122"/>
      <c r="J92" s="122"/>
      <c r="K92" s="122"/>
      <c r="L92" s="122"/>
      <c r="M92" s="122"/>
      <c r="N92" s="122"/>
    </row>
    <row r="93" spans="1:14" x14ac:dyDescent="0.25">
      <c r="A93" s="65" t="s">
        <v>120</v>
      </c>
      <c r="B93" s="103" t="s">
        <v>121</v>
      </c>
      <c r="C93" s="104">
        <v>6636</v>
      </c>
      <c r="D93" s="104">
        <v>16911.46</v>
      </c>
      <c r="E93" s="30"/>
      <c r="F93" s="30">
        <f t="shared" si="1"/>
        <v>2.548441832429174</v>
      </c>
    </row>
  </sheetData>
  <mergeCells count="1">
    <mergeCell ref="B2:F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109"/>
  <sheetViews>
    <sheetView tabSelected="1" topLeftCell="D40" workbookViewId="0">
      <selection activeCell="H6" sqref="H6"/>
    </sheetView>
  </sheetViews>
  <sheetFormatPr defaultRowHeight="15" x14ac:dyDescent="0.25"/>
  <cols>
    <col min="2" max="2" width="7.42578125" bestFit="1" customWidth="1"/>
    <col min="3" max="3" width="73.28515625" customWidth="1"/>
    <col min="4" max="4" width="7.7109375" customWidth="1"/>
    <col min="5" max="5" width="39" customWidth="1"/>
    <col min="6" max="8" width="24.28515625" customWidth="1"/>
    <col min="9" max="9" width="15.7109375" customWidth="1"/>
    <col min="10" max="10" width="24.28515625" customWidth="1"/>
  </cols>
  <sheetData>
    <row r="1" spans="2:10" ht="18" x14ac:dyDescent="0.25">
      <c r="B1" s="3"/>
      <c r="C1" s="3"/>
      <c r="D1" s="3"/>
      <c r="E1" s="3"/>
      <c r="F1" s="3"/>
      <c r="G1" s="3"/>
      <c r="H1" s="3"/>
      <c r="I1" s="4"/>
      <c r="J1" s="4"/>
    </row>
    <row r="2" spans="2:10" ht="18" customHeight="1" x14ac:dyDescent="0.25">
      <c r="B2" s="129" t="s">
        <v>7</v>
      </c>
      <c r="C2" s="129"/>
      <c r="D2" s="129"/>
      <c r="E2" s="129"/>
      <c r="F2" s="129"/>
      <c r="G2" s="129"/>
      <c r="H2" s="129"/>
      <c r="I2" s="129"/>
      <c r="J2" s="23"/>
    </row>
    <row r="3" spans="2:10" ht="18" x14ac:dyDescent="0.25">
      <c r="B3" s="55"/>
      <c r="C3" s="55"/>
      <c r="D3" s="55"/>
      <c r="E3" s="55"/>
      <c r="F3" s="55"/>
      <c r="G3" s="55"/>
      <c r="H3" s="55"/>
      <c r="I3" s="56"/>
      <c r="J3" s="4"/>
    </row>
    <row r="4" spans="2:10" ht="15.75" x14ac:dyDescent="0.25">
      <c r="B4" s="171" t="s">
        <v>43</v>
      </c>
      <c r="C4" s="171"/>
      <c r="D4" s="171"/>
      <c r="E4" s="171"/>
      <c r="F4" s="171"/>
      <c r="G4" s="171"/>
      <c r="H4" s="171"/>
      <c r="I4" s="171"/>
    </row>
    <row r="5" spans="2:10" ht="18" x14ac:dyDescent="0.25">
      <c r="B5" s="55"/>
      <c r="C5" s="55"/>
      <c r="D5" s="55"/>
      <c r="E5" s="55"/>
      <c r="F5" s="55"/>
      <c r="G5" s="55"/>
      <c r="H5" s="55"/>
      <c r="I5" s="56"/>
    </row>
    <row r="6" spans="2:10" ht="25.5" x14ac:dyDescent="0.25">
      <c r="B6" s="159" t="s">
        <v>6</v>
      </c>
      <c r="C6" s="160"/>
      <c r="D6" s="160"/>
      <c r="E6" s="161"/>
      <c r="F6" s="40" t="s">
        <v>220</v>
      </c>
      <c r="G6" s="40" t="s">
        <v>219</v>
      </c>
      <c r="H6" s="40" t="s">
        <v>224</v>
      </c>
      <c r="I6" s="40" t="s">
        <v>39</v>
      </c>
    </row>
    <row r="7" spans="2:10" s="44" customFormat="1" ht="11.25" x14ac:dyDescent="0.2">
      <c r="B7" s="156">
        <v>1</v>
      </c>
      <c r="C7" s="157"/>
      <c r="D7" s="157"/>
      <c r="E7" s="158"/>
      <c r="F7" s="43">
        <v>2</v>
      </c>
      <c r="G7" s="43">
        <v>3</v>
      </c>
      <c r="H7" s="43">
        <v>4</v>
      </c>
      <c r="I7" s="43" t="s">
        <v>35</v>
      </c>
    </row>
    <row r="8" spans="2:10" ht="30" customHeight="1" x14ac:dyDescent="0.25">
      <c r="B8" s="169" t="s">
        <v>199</v>
      </c>
      <c r="C8" s="163"/>
      <c r="D8" s="164"/>
      <c r="E8" s="46" t="s">
        <v>186</v>
      </c>
      <c r="F8" s="45"/>
      <c r="G8" s="5"/>
      <c r="H8" s="5"/>
      <c r="I8" s="5"/>
    </row>
    <row r="9" spans="2:10" ht="30" hidden="1" customHeight="1" x14ac:dyDescent="0.25">
      <c r="B9" s="169"/>
      <c r="C9" s="163"/>
      <c r="D9" s="164"/>
      <c r="E9" s="47"/>
      <c r="F9" s="45"/>
      <c r="G9" s="5"/>
      <c r="H9" s="5"/>
      <c r="I9" s="5"/>
    </row>
    <row r="10" spans="2:10" ht="30" customHeight="1" x14ac:dyDescent="0.25">
      <c r="B10" s="58" t="s">
        <v>195</v>
      </c>
      <c r="C10" s="59"/>
      <c r="D10" s="60"/>
      <c r="E10" s="47" t="s">
        <v>196</v>
      </c>
      <c r="F10" s="45"/>
      <c r="G10" s="5">
        <v>1712042</v>
      </c>
      <c r="H10" s="5">
        <v>1359801.74</v>
      </c>
      <c r="I10" s="5">
        <f>H10/G10*100</f>
        <v>79.425723200715865</v>
      </c>
    </row>
    <row r="11" spans="2:10" ht="30" customHeight="1" x14ac:dyDescent="0.25">
      <c r="B11" s="94">
        <v>5200</v>
      </c>
      <c r="C11" s="95"/>
      <c r="D11" s="96"/>
      <c r="E11" s="97" t="s">
        <v>196</v>
      </c>
      <c r="F11" s="98"/>
      <c r="G11" s="99">
        <v>44908</v>
      </c>
      <c r="H11" s="99">
        <v>43947.06</v>
      </c>
      <c r="I11" s="5">
        <f t="shared" ref="I11:I74" si="0">H11/G11*100</f>
        <v>97.860203081856241</v>
      </c>
    </row>
    <row r="12" spans="2:10" ht="30" customHeight="1" x14ac:dyDescent="0.25">
      <c r="B12" s="172" t="s">
        <v>190</v>
      </c>
      <c r="C12" s="172"/>
      <c r="D12" s="172"/>
      <c r="E12" s="90" t="s">
        <v>191</v>
      </c>
      <c r="F12" s="91"/>
      <c r="G12" s="92">
        <v>4977</v>
      </c>
      <c r="H12" s="92">
        <v>3083</v>
      </c>
      <c r="I12" s="5">
        <f t="shared" si="0"/>
        <v>61.944946755073339</v>
      </c>
    </row>
    <row r="13" spans="2:10" ht="30" customHeight="1" x14ac:dyDescent="0.25">
      <c r="B13" s="58" t="s">
        <v>187</v>
      </c>
      <c r="C13" s="59"/>
      <c r="D13" s="60"/>
      <c r="E13" s="89" t="s">
        <v>189</v>
      </c>
      <c r="F13" s="45"/>
      <c r="G13" s="5">
        <v>4977</v>
      </c>
      <c r="H13" s="5">
        <v>3083</v>
      </c>
      <c r="I13" s="5">
        <f t="shared" si="0"/>
        <v>61.944946755073339</v>
      </c>
    </row>
    <row r="14" spans="2:10" ht="30" customHeight="1" x14ac:dyDescent="0.25">
      <c r="B14" s="169">
        <v>32355</v>
      </c>
      <c r="C14" s="163"/>
      <c r="D14" s="164"/>
      <c r="E14" s="46" t="s">
        <v>194</v>
      </c>
      <c r="F14" s="45"/>
      <c r="G14" s="5">
        <v>4977</v>
      </c>
      <c r="H14" s="5">
        <v>3083</v>
      </c>
      <c r="I14" s="5">
        <f t="shared" si="0"/>
        <v>61.944946755073339</v>
      </c>
    </row>
    <row r="15" spans="2:10" ht="30" customHeight="1" x14ac:dyDescent="0.25">
      <c r="B15" s="166" t="s">
        <v>192</v>
      </c>
      <c r="C15" s="167"/>
      <c r="D15" s="168"/>
      <c r="E15" s="93" t="s">
        <v>193</v>
      </c>
      <c r="F15" s="91"/>
      <c r="G15" s="92">
        <v>25000</v>
      </c>
      <c r="H15" s="92">
        <v>36891.4</v>
      </c>
      <c r="I15" s="5">
        <f t="shared" si="0"/>
        <v>147.56560000000002</v>
      </c>
    </row>
    <row r="16" spans="2:10" ht="30" customHeight="1" x14ac:dyDescent="0.25">
      <c r="B16" s="58" t="s">
        <v>187</v>
      </c>
      <c r="C16" s="59"/>
      <c r="D16" s="60"/>
      <c r="E16" s="89" t="s">
        <v>189</v>
      </c>
      <c r="F16" s="91"/>
      <c r="G16" s="92">
        <v>25000</v>
      </c>
      <c r="H16" s="92">
        <v>36891.4</v>
      </c>
      <c r="I16" s="5">
        <f t="shared" si="0"/>
        <v>147.56560000000002</v>
      </c>
    </row>
    <row r="17" spans="2:9" ht="30" customHeight="1" x14ac:dyDescent="0.25">
      <c r="B17" s="169">
        <v>32399</v>
      </c>
      <c r="C17" s="163"/>
      <c r="D17" s="164"/>
      <c r="E17" s="47" t="s">
        <v>121</v>
      </c>
      <c r="F17" s="45"/>
      <c r="G17" s="5"/>
      <c r="H17" s="5">
        <v>12344.95</v>
      </c>
      <c r="I17" s="5" t="e">
        <f t="shared" si="0"/>
        <v>#DIV/0!</v>
      </c>
    </row>
    <row r="18" spans="2:9" ht="30" customHeight="1" x14ac:dyDescent="0.25">
      <c r="B18" s="165">
        <v>42229</v>
      </c>
      <c r="C18" s="165"/>
      <c r="D18" s="165"/>
      <c r="E18" s="47" t="s">
        <v>141</v>
      </c>
      <c r="F18" s="45"/>
      <c r="G18" s="5">
        <v>25000</v>
      </c>
      <c r="H18" s="5">
        <v>24546.45</v>
      </c>
      <c r="I18" s="5">
        <f t="shared" si="0"/>
        <v>98.1858</v>
      </c>
    </row>
    <row r="19" spans="2:9" ht="30" customHeight="1" x14ac:dyDescent="0.25">
      <c r="B19" s="166" t="s">
        <v>197</v>
      </c>
      <c r="C19" s="167"/>
      <c r="D19" s="168"/>
      <c r="E19" s="90" t="s">
        <v>198</v>
      </c>
      <c r="F19" s="91"/>
      <c r="G19" s="92">
        <v>14931</v>
      </c>
      <c r="H19" s="92">
        <v>3972.66</v>
      </c>
      <c r="I19" s="5">
        <f t="shared" si="0"/>
        <v>26.60679123970263</v>
      </c>
    </row>
    <row r="20" spans="2:9" ht="30" customHeight="1" x14ac:dyDescent="0.25">
      <c r="B20" s="163" t="s">
        <v>187</v>
      </c>
      <c r="C20" s="163"/>
      <c r="D20" s="164"/>
      <c r="E20" s="89" t="s">
        <v>189</v>
      </c>
      <c r="F20" s="45"/>
      <c r="G20" s="5">
        <v>14931</v>
      </c>
      <c r="H20" s="5">
        <v>3972</v>
      </c>
      <c r="I20" s="5">
        <f t="shared" si="0"/>
        <v>26.602370906168378</v>
      </c>
    </row>
    <row r="21" spans="2:9" ht="30" customHeight="1" x14ac:dyDescent="0.25">
      <c r="B21" s="169">
        <v>32271</v>
      </c>
      <c r="C21" s="163"/>
      <c r="D21" s="164"/>
      <c r="E21" s="46" t="s">
        <v>200</v>
      </c>
      <c r="F21" s="45"/>
      <c r="G21" s="5">
        <v>11281</v>
      </c>
      <c r="H21" s="5">
        <v>1090.4100000000001</v>
      </c>
      <c r="I21" s="5">
        <f t="shared" si="0"/>
        <v>9.6658984132612371</v>
      </c>
    </row>
    <row r="22" spans="2:9" ht="30" customHeight="1" x14ac:dyDescent="0.25">
      <c r="B22" s="165">
        <v>42233</v>
      </c>
      <c r="C22" s="165"/>
      <c r="D22" s="165"/>
      <c r="E22" s="47" t="s">
        <v>150</v>
      </c>
      <c r="F22" s="45"/>
      <c r="G22" s="5">
        <v>3650</v>
      </c>
      <c r="H22" s="5">
        <v>2882.25</v>
      </c>
      <c r="I22" s="5">
        <f t="shared" si="0"/>
        <v>78.965753424657535</v>
      </c>
    </row>
    <row r="23" spans="2:9" ht="30" customHeight="1" x14ac:dyDescent="0.25">
      <c r="B23" s="170">
        <v>5201</v>
      </c>
      <c r="C23" s="170"/>
      <c r="D23" s="170"/>
      <c r="E23" s="97" t="s">
        <v>201</v>
      </c>
      <c r="F23" s="98"/>
      <c r="G23" s="99">
        <v>1667134</v>
      </c>
      <c r="H23" s="99">
        <v>1315854</v>
      </c>
      <c r="I23" s="5">
        <f t="shared" si="0"/>
        <v>78.929108278038839</v>
      </c>
    </row>
    <row r="24" spans="2:9" ht="30" customHeight="1" x14ac:dyDescent="0.25">
      <c r="B24" s="166" t="s">
        <v>202</v>
      </c>
      <c r="C24" s="167"/>
      <c r="D24" s="168"/>
      <c r="E24" s="90" t="s">
        <v>203</v>
      </c>
      <c r="F24" s="91"/>
      <c r="G24" s="92">
        <v>1567498</v>
      </c>
      <c r="H24" s="92">
        <v>1240487.1499999999</v>
      </c>
      <c r="I24" s="5">
        <f t="shared" si="0"/>
        <v>79.138037177718871</v>
      </c>
    </row>
    <row r="25" spans="2:9" ht="30" customHeight="1" x14ac:dyDescent="0.25">
      <c r="B25" s="61" t="s">
        <v>187</v>
      </c>
      <c r="C25" s="61"/>
      <c r="D25" s="61"/>
      <c r="E25" s="61" t="s">
        <v>204</v>
      </c>
      <c r="F25" s="5"/>
      <c r="G25" s="5">
        <v>1530339</v>
      </c>
      <c r="H25" s="5">
        <v>1219000.8999999999</v>
      </c>
      <c r="I25" s="5">
        <f t="shared" si="0"/>
        <v>79.655612253232775</v>
      </c>
    </row>
    <row r="26" spans="2:9" x14ac:dyDescent="0.25">
      <c r="B26" s="30" t="s">
        <v>151</v>
      </c>
      <c r="C26" s="30" t="s">
        <v>152</v>
      </c>
      <c r="D26" s="30"/>
      <c r="E26" s="30"/>
      <c r="F26" s="30"/>
      <c r="G26" s="30">
        <v>769703</v>
      </c>
      <c r="H26" s="30">
        <v>629015.51</v>
      </c>
      <c r="I26" s="5">
        <f t="shared" si="0"/>
        <v>81.721847257968335</v>
      </c>
    </row>
    <row r="27" spans="2:9" x14ac:dyDescent="0.25">
      <c r="B27" s="30" t="s">
        <v>153</v>
      </c>
      <c r="C27" s="30" t="s">
        <v>154</v>
      </c>
      <c r="D27" s="30"/>
      <c r="E27" s="30"/>
      <c r="F27" s="30"/>
      <c r="G27" s="30">
        <v>25000</v>
      </c>
      <c r="H27" s="30">
        <v>15860.47</v>
      </c>
      <c r="I27" s="5">
        <f t="shared" si="0"/>
        <v>63.441879999999998</v>
      </c>
    </row>
    <row r="28" spans="2:9" x14ac:dyDescent="0.25">
      <c r="B28" s="101" t="s">
        <v>155</v>
      </c>
      <c r="C28" s="101" t="s">
        <v>51</v>
      </c>
      <c r="D28" s="101"/>
      <c r="E28" s="101"/>
      <c r="F28" s="101"/>
      <c r="G28" s="101">
        <v>7000</v>
      </c>
      <c r="H28" s="101">
        <v>11684.9</v>
      </c>
      <c r="I28" s="5">
        <f t="shared" si="0"/>
        <v>166.92714285714285</v>
      </c>
    </row>
    <row r="29" spans="2:9" x14ac:dyDescent="0.25">
      <c r="B29" s="101" t="s">
        <v>156</v>
      </c>
      <c r="C29" s="101" t="s">
        <v>157</v>
      </c>
      <c r="D29" s="101"/>
      <c r="E29" s="101"/>
      <c r="F29" s="101"/>
      <c r="G29" s="101">
        <v>80000</v>
      </c>
      <c r="H29" s="101">
        <v>54767.47</v>
      </c>
      <c r="I29" s="5">
        <f t="shared" si="0"/>
        <v>68.459337500000004</v>
      </c>
    </row>
    <row r="30" spans="2:9" x14ac:dyDescent="0.25">
      <c r="B30" s="101" t="s">
        <v>158</v>
      </c>
      <c r="C30" s="101" t="s">
        <v>159</v>
      </c>
      <c r="D30" s="101"/>
      <c r="E30" s="101"/>
      <c r="F30" s="101"/>
      <c r="G30" s="101">
        <v>7500</v>
      </c>
      <c r="H30" s="101">
        <v>4114.4399999999996</v>
      </c>
      <c r="I30" s="5">
        <f t="shared" si="0"/>
        <v>54.859199999999994</v>
      </c>
    </row>
    <row r="31" spans="2:9" x14ac:dyDescent="0.25">
      <c r="B31" s="30" t="s">
        <v>160</v>
      </c>
      <c r="C31" s="30" t="s">
        <v>54</v>
      </c>
      <c r="D31" s="30"/>
      <c r="E31" s="30"/>
      <c r="F31" s="30"/>
      <c r="G31" s="30">
        <v>18000</v>
      </c>
      <c r="H31" s="30">
        <v>17585.93</v>
      </c>
      <c r="I31" s="5">
        <f t="shared" si="0"/>
        <v>97.699611111111125</v>
      </c>
    </row>
    <row r="32" spans="2:9" x14ac:dyDescent="0.25">
      <c r="B32" s="30" t="s">
        <v>161</v>
      </c>
      <c r="C32" s="30" t="s">
        <v>162</v>
      </c>
      <c r="D32" s="30"/>
      <c r="E32" s="30"/>
      <c r="F32" s="30"/>
      <c r="G32" s="30">
        <v>37000</v>
      </c>
      <c r="H32" s="30">
        <v>28846.79</v>
      </c>
      <c r="I32" s="5">
        <f t="shared" si="0"/>
        <v>77.964297297297307</v>
      </c>
    </row>
    <row r="33" spans="2:9" x14ac:dyDescent="0.25">
      <c r="B33" s="30" t="s">
        <v>163</v>
      </c>
      <c r="C33" s="30" t="s">
        <v>56</v>
      </c>
      <c r="D33" s="30"/>
      <c r="E33" s="30"/>
      <c r="F33" s="30"/>
      <c r="G33" s="30">
        <v>118000</v>
      </c>
      <c r="H33" s="30">
        <v>103747.61</v>
      </c>
      <c r="I33" s="5">
        <f t="shared" si="0"/>
        <v>87.921703389830512</v>
      </c>
    </row>
    <row r="34" spans="2:9" x14ac:dyDescent="0.25">
      <c r="B34" s="30" t="s">
        <v>164</v>
      </c>
      <c r="C34" s="30" t="s">
        <v>9</v>
      </c>
      <c r="D34" s="30"/>
      <c r="E34" s="30"/>
      <c r="F34" s="30"/>
      <c r="G34" s="30">
        <v>459409</v>
      </c>
      <c r="H34" s="30">
        <v>348606.87</v>
      </c>
      <c r="I34" s="5">
        <f t="shared" si="0"/>
        <v>75.881593525594838</v>
      </c>
    </row>
    <row r="35" spans="2:9" x14ac:dyDescent="0.25">
      <c r="B35" s="30" t="s">
        <v>165</v>
      </c>
      <c r="C35" s="30" t="s">
        <v>166</v>
      </c>
      <c r="D35" s="30"/>
      <c r="E35" s="30"/>
      <c r="F35" s="30"/>
      <c r="G35" s="30">
        <v>47000</v>
      </c>
      <c r="H35" s="30">
        <v>31830.13</v>
      </c>
      <c r="I35" s="5">
        <f t="shared" si="0"/>
        <v>67.723680851063833</v>
      </c>
    </row>
    <row r="36" spans="2:9" x14ac:dyDescent="0.25">
      <c r="B36" s="30" t="s">
        <v>167</v>
      </c>
      <c r="C36" s="30" t="s">
        <v>168</v>
      </c>
      <c r="D36" s="30"/>
      <c r="E36" s="30"/>
      <c r="F36" s="30"/>
      <c r="G36" s="30">
        <v>10000</v>
      </c>
      <c r="H36" s="30">
        <v>4766.79</v>
      </c>
      <c r="I36" s="5">
        <f t="shared" si="0"/>
        <v>47.667900000000003</v>
      </c>
    </row>
    <row r="37" spans="2:9" x14ac:dyDescent="0.25">
      <c r="B37" s="30" t="s">
        <v>169</v>
      </c>
      <c r="C37" s="30" t="s">
        <v>170</v>
      </c>
      <c r="D37" s="30"/>
      <c r="E37" s="30"/>
      <c r="F37" s="30"/>
      <c r="G37" s="30">
        <v>1778</v>
      </c>
      <c r="H37" s="30">
        <v>1384</v>
      </c>
      <c r="I37" s="5">
        <f t="shared" si="0"/>
        <v>77.840269966254212</v>
      </c>
    </row>
    <row r="38" spans="2:9" x14ac:dyDescent="0.25">
      <c r="B38" s="30" t="s">
        <v>171</v>
      </c>
      <c r="C38" s="30" t="s">
        <v>172</v>
      </c>
      <c r="D38" s="30"/>
      <c r="E38" s="30"/>
      <c r="F38" s="30"/>
      <c r="G38" s="30">
        <v>4645</v>
      </c>
      <c r="H38" s="30">
        <v>3021.89</v>
      </c>
      <c r="I38" s="5">
        <f t="shared" si="0"/>
        <v>65.05683530678148</v>
      </c>
    </row>
    <row r="39" spans="2:9" x14ac:dyDescent="0.25">
      <c r="B39" s="30" t="s">
        <v>173</v>
      </c>
      <c r="C39" s="30" t="s">
        <v>174</v>
      </c>
      <c r="D39" s="30"/>
      <c r="E39" s="30"/>
      <c r="F39" s="30"/>
      <c r="G39" s="30">
        <v>664</v>
      </c>
      <c r="H39" s="30">
        <v>1148.02</v>
      </c>
      <c r="I39" s="5">
        <f t="shared" si="0"/>
        <v>172.89457831325302</v>
      </c>
    </row>
    <row r="40" spans="2:9" x14ac:dyDescent="0.25">
      <c r="B40" s="30" t="s">
        <v>175</v>
      </c>
      <c r="C40" s="30" t="s">
        <v>176</v>
      </c>
      <c r="D40" s="30"/>
      <c r="E40" s="30"/>
      <c r="F40" s="30"/>
      <c r="G40" s="30">
        <v>3318</v>
      </c>
      <c r="H40" s="30">
        <v>2611.4899999999998</v>
      </c>
      <c r="I40" s="5">
        <f t="shared" si="0"/>
        <v>78.706751054852305</v>
      </c>
    </row>
    <row r="41" spans="2:9" x14ac:dyDescent="0.25">
      <c r="B41" s="30" t="s">
        <v>177</v>
      </c>
      <c r="C41" s="30" t="s">
        <v>63</v>
      </c>
      <c r="D41" s="30"/>
      <c r="E41" s="30"/>
      <c r="F41" s="30"/>
      <c r="G41" s="30">
        <v>8000</v>
      </c>
      <c r="H41" s="30">
        <v>5738.79</v>
      </c>
      <c r="I41" s="5">
        <f t="shared" si="0"/>
        <v>71.734875000000002</v>
      </c>
    </row>
    <row r="42" spans="2:9" x14ac:dyDescent="0.25">
      <c r="B42" s="30" t="s">
        <v>178</v>
      </c>
      <c r="C42" s="30" t="s">
        <v>179</v>
      </c>
      <c r="D42" s="30"/>
      <c r="E42" s="30"/>
      <c r="F42" s="30"/>
      <c r="G42" s="30">
        <v>11000</v>
      </c>
      <c r="H42" s="30">
        <v>6524.55</v>
      </c>
      <c r="I42" s="5">
        <f t="shared" si="0"/>
        <v>59.314090909090908</v>
      </c>
    </row>
    <row r="43" spans="2:9" x14ac:dyDescent="0.25">
      <c r="B43" s="30" t="s">
        <v>180</v>
      </c>
      <c r="C43" s="30" t="s">
        <v>65</v>
      </c>
      <c r="D43" s="30"/>
      <c r="E43" s="30"/>
      <c r="F43" s="30"/>
      <c r="G43" s="30">
        <v>14000</v>
      </c>
      <c r="H43" s="30">
        <v>7852.61</v>
      </c>
      <c r="I43" s="5">
        <f t="shared" si="0"/>
        <v>56.090071428571434</v>
      </c>
    </row>
    <row r="44" spans="2:9" x14ac:dyDescent="0.25">
      <c r="B44" s="30" t="s">
        <v>181</v>
      </c>
      <c r="C44" s="30" t="s">
        <v>66</v>
      </c>
      <c r="D44" s="30"/>
      <c r="E44" s="30"/>
      <c r="F44" s="30"/>
      <c r="G44" s="30">
        <v>7500</v>
      </c>
      <c r="H44" s="30">
        <v>1633.15</v>
      </c>
      <c r="I44" s="5">
        <f t="shared" si="0"/>
        <v>21.775333333333336</v>
      </c>
    </row>
    <row r="45" spans="2:9" x14ac:dyDescent="0.25">
      <c r="B45" s="30" t="s">
        <v>182</v>
      </c>
      <c r="C45" s="30" t="s">
        <v>67</v>
      </c>
      <c r="D45" s="30"/>
      <c r="E45" s="30"/>
      <c r="F45" s="30"/>
      <c r="G45" s="30">
        <v>22000</v>
      </c>
      <c r="H45" s="30">
        <v>11451.03</v>
      </c>
      <c r="I45" s="5">
        <f t="shared" si="0"/>
        <v>52.050136363636369</v>
      </c>
    </row>
    <row r="46" spans="2:9" x14ac:dyDescent="0.25">
      <c r="B46" s="30" t="s">
        <v>183</v>
      </c>
      <c r="C46" s="30" t="s">
        <v>68</v>
      </c>
      <c r="D46" s="30"/>
      <c r="E46" s="30"/>
      <c r="F46" s="30"/>
      <c r="G46" s="30">
        <v>15000</v>
      </c>
      <c r="H46" s="30">
        <v>15615.21</v>
      </c>
      <c r="I46" s="5">
        <f t="shared" si="0"/>
        <v>104.10139999999998</v>
      </c>
    </row>
    <row r="47" spans="2:9" x14ac:dyDescent="0.25">
      <c r="B47" s="30" t="s">
        <v>184</v>
      </c>
      <c r="C47" s="30" t="s">
        <v>69</v>
      </c>
      <c r="D47" s="30"/>
      <c r="E47" s="30"/>
      <c r="F47" s="30"/>
      <c r="G47" s="30">
        <v>8000</v>
      </c>
      <c r="H47" s="30">
        <v>7046.98</v>
      </c>
      <c r="I47" s="5">
        <f t="shared" si="0"/>
        <v>88.087249999999997</v>
      </c>
    </row>
    <row r="48" spans="2:9" x14ac:dyDescent="0.25">
      <c r="B48" s="30" t="s">
        <v>70</v>
      </c>
      <c r="C48" s="30" t="s">
        <v>77</v>
      </c>
      <c r="D48" s="30"/>
      <c r="E48" s="30"/>
      <c r="F48" s="30"/>
      <c r="G48" s="30">
        <v>7500</v>
      </c>
      <c r="H48" s="30">
        <v>7831.27</v>
      </c>
      <c r="I48" s="5">
        <f t="shared" si="0"/>
        <v>104.41693333333333</v>
      </c>
    </row>
    <row r="49" spans="2:9" x14ac:dyDescent="0.25">
      <c r="B49" s="30" t="s">
        <v>71</v>
      </c>
      <c r="C49" s="30" t="s">
        <v>78</v>
      </c>
      <c r="D49" s="30"/>
      <c r="E49" s="30"/>
      <c r="F49" s="30"/>
      <c r="G49" s="30">
        <v>664</v>
      </c>
      <c r="H49" s="30">
        <v>0</v>
      </c>
      <c r="I49" s="5">
        <f t="shared" si="0"/>
        <v>0</v>
      </c>
    </row>
    <row r="50" spans="2:9" x14ac:dyDescent="0.25">
      <c r="B50" s="30" t="s">
        <v>72</v>
      </c>
      <c r="C50" s="30" t="s">
        <v>79</v>
      </c>
      <c r="D50" s="30"/>
      <c r="E50" s="30"/>
      <c r="F50" s="30"/>
      <c r="G50" s="30">
        <v>22000</v>
      </c>
      <c r="H50" s="30">
        <v>7528.47</v>
      </c>
      <c r="I50" s="5">
        <f t="shared" si="0"/>
        <v>34.220318181818179</v>
      </c>
    </row>
    <row r="51" spans="2:9" x14ac:dyDescent="0.25">
      <c r="B51" s="30" t="s">
        <v>73</v>
      </c>
      <c r="C51" s="30" t="s">
        <v>80</v>
      </c>
      <c r="D51" s="30"/>
      <c r="E51" s="30"/>
      <c r="F51" s="30"/>
      <c r="G51" s="30">
        <v>27000</v>
      </c>
      <c r="H51" s="30">
        <v>32554.35</v>
      </c>
      <c r="I51" s="5">
        <f t="shared" si="0"/>
        <v>120.57166666666666</v>
      </c>
    </row>
    <row r="52" spans="2:9" x14ac:dyDescent="0.25">
      <c r="B52" s="30" t="s">
        <v>74</v>
      </c>
      <c r="C52" s="30" t="s">
        <v>81</v>
      </c>
      <c r="D52" s="30"/>
      <c r="E52" s="30"/>
      <c r="F52" s="30"/>
      <c r="G52" s="30">
        <v>0</v>
      </c>
      <c r="H52" s="30">
        <v>1900</v>
      </c>
      <c r="I52" s="5" t="e">
        <f t="shared" si="0"/>
        <v>#DIV/0!</v>
      </c>
    </row>
    <row r="53" spans="2:9" x14ac:dyDescent="0.25">
      <c r="B53" s="30" t="s">
        <v>75</v>
      </c>
      <c r="C53" s="30" t="s">
        <v>82</v>
      </c>
      <c r="D53" s="30"/>
      <c r="E53" s="30"/>
      <c r="F53" s="30"/>
      <c r="G53" s="30">
        <v>500</v>
      </c>
      <c r="H53" s="30">
        <v>800</v>
      </c>
      <c r="I53" s="5">
        <f t="shared" si="0"/>
        <v>160</v>
      </c>
    </row>
    <row r="54" spans="2:9" x14ac:dyDescent="0.25">
      <c r="B54" s="30" t="s">
        <v>76</v>
      </c>
      <c r="C54" s="30" t="s">
        <v>83</v>
      </c>
      <c r="D54" s="30"/>
      <c r="E54" s="30"/>
      <c r="F54" s="30"/>
      <c r="G54" s="30">
        <v>1327</v>
      </c>
      <c r="H54" s="30">
        <v>556.28</v>
      </c>
      <c r="I54" s="5">
        <f t="shared" si="0"/>
        <v>41.920120572720421</v>
      </c>
    </row>
    <row r="55" spans="2:9" x14ac:dyDescent="0.25">
      <c r="B55" s="30" t="s">
        <v>84</v>
      </c>
      <c r="C55" s="30" t="s">
        <v>85</v>
      </c>
      <c r="D55" s="30"/>
      <c r="E55" s="30"/>
      <c r="F55" s="30"/>
      <c r="G55" s="30">
        <v>3318</v>
      </c>
      <c r="H55" s="30">
        <v>872.88</v>
      </c>
      <c r="I55" s="5">
        <f t="shared" si="0"/>
        <v>26.307414104882458</v>
      </c>
    </row>
    <row r="56" spans="2:9" x14ac:dyDescent="0.25">
      <c r="B56" s="30" t="s">
        <v>86</v>
      </c>
      <c r="C56" s="30" t="s">
        <v>87</v>
      </c>
      <c r="D56" s="30"/>
      <c r="E56" s="30"/>
      <c r="F56" s="30"/>
      <c r="G56" s="30">
        <v>7500</v>
      </c>
      <c r="H56" s="30">
        <v>624.67999999999995</v>
      </c>
      <c r="I56" s="5">
        <f t="shared" si="0"/>
        <v>8.329066666666666</v>
      </c>
    </row>
    <row r="57" spans="2:9" x14ac:dyDescent="0.25">
      <c r="B57" s="30" t="s">
        <v>88</v>
      </c>
      <c r="C57" s="30" t="s">
        <v>89</v>
      </c>
      <c r="D57" s="30"/>
      <c r="E57" s="30"/>
      <c r="F57" s="30"/>
      <c r="G57" s="30">
        <v>7000</v>
      </c>
      <c r="H57" s="30">
        <v>5741.09</v>
      </c>
      <c r="I57" s="5">
        <f t="shared" si="0"/>
        <v>82.015571428571434</v>
      </c>
    </row>
    <row r="58" spans="2:9" x14ac:dyDescent="0.25">
      <c r="B58" s="30" t="s">
        <v>90</v>
      </c>
      <c r="C58" s="30" t="s">
        <v>91</v>
      </c>
      <c r="D58" s="30"/>
      <c r="E58" s="30"/>
      <c r="F58" s="30"/>
      <c r="G58" s="30">
        <v>531</v>
      </c>
      <c r="H58" s="30">
        <v>422.26</v>
      </c>
      <c r="I58" s="5">
        <f t="shared" si="0"/>
        <v>79.52165725047081</v>
      </c>
    </row>
    <row r="59" spans="2:9" x14ac:dyDescent="0.25">
      <c r="B59" s="30" t="s">
        <v>92</v>
      </c>
      <c r="C59" s="30" t="s">
        <v>93</v>
      </c>
      <c r="D59" s="30"/>
      <c r="E59" s="30"/>
      <c r="F59" s="30"/>
      <c r="G59" s="30">
        <v>10000</v>
      </c>
      <c r="H59" s="30">
        <v>6880.26</v>
      </c>
      <c r="I59" s="5">
        <f t="shared" si="0"/>
        <v>68.802599999999998</v>
      </c>
    </row>
    <row r="60" spans="2:9" x14ac:dyDescent="0.25">
      <c r="B60" s="30" t="s">
        <v>94</v>
      </c>
      <c r="C60" s="30" t="s">
        <v>95</v>
      </c>
      <c r="D60" s="30"/>
      <c r="E60" s="30"/>
      <c r="F60" s="30"/>
      <c r="G60" s="30">
        <v>5000</v>
      </c>
      <c r="H60" s="30">
        <v>2668.54</v>
      </c>
      <c r="I60" s="5">
        <f t="shared" si="0"/>
        <v>53.370799999999996</v>
      </c>
    </row>
    <row r="61" spans="2:9" x14ac:dyDescent="0.25">
      <c r="B61" s="30" t="s">
        <v>96</v>
      </c>
      <c r="C61" s="30" t="s">
        <v>97</v>
      </c>
      <c r="D61" s="30"/>
      <c r="E61" s="30"/>
      <c r="F61" s="30"/>
      <c r="G61" s="30">
        <v>3500</v>
      </c>
      <c r="H61" s="30">
        <v>522.65</v>
      </c>
      <c r="I61" s="5">
        <f t="shared" si="0"/>
        <v>14.932857142857141</v>
      </c>
    </row>
    <row r="62" spans="2:9" x14ac:dyDescent="0.25">
      <c r="B62" s="30" t="s">
        <v>98</v>
      </c>
      <c r="C62" s="30" t="s">
        <v>99</v>
      </c>
      <c r="D62" s="30"/>
      <c r="E62" s="30"/>
      <c r="F62" s="30"/>
      <c r="G62" s="30">
        <v>8000</v>
      </c>
      <c r="H62" s="30">
        <v>1662.66</v>
      </c>
      <c r="I62" s="5">
        <f t="shared" si="0"/>
        <v>20.783249999999999</v>
      </c>
    </row>
    <row r="63" spans="2:9" x14ac:dyDescent="0.25">
      <c r="B63" s="30" t="s">
        <v>100</v>
      </c>
      <c r="C63" s="30" t="s">
        <v>101</v>
      </c>
      <c r="D63" s="30"/>
      <c r="E63" s="30"/>
      <c r="F63" s="30"/>
      <c r="G63" s="30">
        <v>2000</v>
      </c>
      <c r="H63" s="30">
        <v>557.72</v>
      </c>
      <c r="I63" s="5">
        <f t="shared" si="0"/>
        <v>27.885999999999999</v>
      </c>
    </row>
    <row r="64" spans="2:9" x14ac:dyDescent="0.25">
      <c r="B64" s="30" t="s">
        <v>102</v>
      </c>
      <c r="C64" s="30" t="s">
        <v>103</v>
      </c>
      <c r="D64" s="30"/>
      <c r="E64" s="30"/>
      <c r="F64" s="30"/>
      <c r="G64" s="30">
        <v>2700</v>
      </c>
      <c r="H64" s="30">
        <v>0</v>
      </c>
      <c r="I64" s="5">
        <f t="shared" si="0"/>
        <v>0</v>
      </c>
    </row>
    <row r="65" spans="2:9" x14ac:dyDescent="0.25">
      <c r="B65" s="30" t="s">
        <v>104</v>
      </c>
      <c r="C65" s="30" t="s">
        <v>105</v>
      </c>
      <c r="D65" s="30"/>
      <c r="E65" s="30"/>
      <c r="F65" s="30"/>
      <c r="G65" s="30">
        <v>20000</v>
      </c>
      <c r="H65" s="30">
        <v>23946.81</v>
      </c>
      <c r="I65" s="5">
        <f t="shared" si="0"/>
        <v>119.73405000000001</v>
      </c>
    </row>
    <row r="66" spans="2:9" x14ac:dyDescent="0.25">
      <c r="B66" s="30" t="s">
        <v>106</v>
      </c>
      <c r="C66" s="30" t="s">
        <v>107</v>
      </c>
      <c r="D66" s="30"/>
      <c r="E66" s="30"/>
      <c r="F66" s="30"/>
      <c r="G66" s="30">
        <v>19000</v>
      </c>
      <c r="H66" s="30">
        <v>19999.150000000001</v>
      </c>
      <c r="I66" s="5">
        <f t="shared" si="0"/>
        <v>105.25868421052633</v>
      </c>
    </row>
    <row r="67" spans="2:9" x14ac:dyDescent="0.25">
      <c r="B67" s="30" t="s">
        <v>108</v>
      </c>
      <c r="C67" s="30" t="s">
        <v>109</v>
      </c>
      <c r="D67" s="30"/>
      <c r="E67" s="30"/>
      <c r="F67" s="30"/>
      <c r="G67" s="30">
        <v>55000</v>
      </c>
      <c r="H67" s="30">
        <v>65989.91</v>
      </c>
      <c r="I67" s="5">
        <f t="shared" si="0"/>
        <v>119.98165454545455</v>
      </c>
    </row>
    <row r="68" spans="2:9" x14ac:dyDescent="0.25">
      <c r="B68" s="30" t="s">
        <v>110</v>
      </c>
      <c r="C68" s="30" t="s">
        <v>111</v>
      </c>
      <c r="D68" s="30"/>
      <c r="E68" s="30"/>
      <c r="F68" s="30"/>
      <c r="G68" s="30">
        <v>20000</v>
      </c>
      <c r="H68" s="30">
        <v>6789.45</v>
      </c>
      <c r="I68" s="5">
        <f t="shared" si="0"/>
        <v>33.947250000000004</v>
      </c>
    </row>
    <row r="69" spans="2:9" x14ac:dyDescent="0.25">
      <c r="B69" s="30" t="s">
        <v>112</v>
      </c>
      <c r="C69" s="30" t="s">
        <v>113</v>
      </c>
      <c r="D69" s="30"/>
      <c r="E69" s="30"/>
      <c r="F69" s="30"/>
      <c r="G69" s="30">
        <v>13300</v>
      </c>
      <c r="H69" s="30">
        <v>16939.080000000002</v>
      </c>
      <c r="I69" s="5">
        <f t="shared" si="0"/>
        <v>127.36150375939852</v>
      </c>
    </row>
    <row r="70" spans="2:9" x14ac:dyDescent="0.25">
      <c r="B70" s="30" t="s">
        <v>114</v>
      </c>
      <c r="C70" s="30" t="s">
        <v>115</v>
      </c>
      <c r="D70" s="30"/>
      <c r="E70" s="30"/>
      <c r="F70" s="30"/>
      <c r="G70" s="30">
        <v>2500</v>
      </c>
      <c r="H70" s="30">
        <v>2316.87</v>
      </c>
      <c r="I70" s="5">
        <f t="shared" si="0"/>
        <v>92.674799999999991</v>
      </c>
    </row>
    <row r="71" spans="2:9" x14ac:dyDescent="0.25">
      <c r="B71" s="30" t="s">
        <v>116</v>
      </c>
      <c r="C71" s="30" t="s">
        <v>117</v>
      </c>
      <c r="D71" s="30"/>
      <c r="E71" s="30"/>
      <c r="F71" s="30"/>
      <c r="G71" s="30">
        <v>1500</v>
      </c>
      <c r="H71" s="30">
        <v>865.05</v>
      </c>
      <c r="I71" s="5">
        <f t="shared" si="0"/>
        <v>57.67</v>
      </c>
    </row>
    <row r="72" spans="2:9" x14ac:dyDescent="0.25">
      <c r="B72" s="30" t="s">
        <v>118</v>
      </c>
      <c r="C72" s="30" t="s">
        <v>119</v>
      </c>
      <c r="D72" s="30"/>
      <c r="E72" s="30"/>
      <c r="F72" s="30"/>
      <c r="G72" s="30">
        <v>5000</v>
      </c>
      <c r="H72" s="30">
        <v>4655.24</v>
      </c>
      <c r="I72" s="5">
        <f t="shared" si="0"/>
        <v>93.104799999999997</v>
      </c>
    </row>
    <row r="73" spans="2:9" x14ac:dyDescent="0.25">
      <c r="B73" s="30" t="s">
        <v>120</v>
      </c>
      <c r="C73" s="30" t="s">
        <v>121</v>
      </c>
      <c r="D73" s="30"/>
      <c r="E73" s="30"/>
      <c r="F73" s="30"/>
      <c r="G73" s="30">
        <v>36000</v>
      </c>
      <c r="H73" s="30">
        <v>25971.9</v>
      </c>
      <c r="I73" s="5">
        <f t="shared" si="0"/>
        <v>72.144166666666678</v>
      </c>
    </row>
    <row r="74" spans="2:9" x14ac:dyDescent="0.25">
      <c r="B74" s="30" t="s">
        <v>122</v>
      </c>
      <c r="C74" s="30" t="s">
        <v>123</v>
      </c>
      <c r="D74" s="30"/>
      <c r="E74" s="30"/>
      <c r="F74" s="30"/>
      <c r="G74" s="30">
        <v>4500</v>
      </c>
      <c r="H74" s="30">
        <v>4345.01</v>
      </c>
      <c r="I74" s="5">
        <f t="shared" si="0"/>
        <v>96.555777777777791</v>
      </c>
    </row>
    <row r="75" spans="2:9" x14ac:dyDescent="0.25">
      <c r="B75" s="30" t="s">
        <v>124</v>
      </c>
      <c r="C75" s="30" t="s">
        <v>125</v>
      </c>
      <c r="D75" s="30"/>
      <c r="E75" s="30"/>
      <c r="F75" s="30"/>
      <c r="G75" s="30">
        <v>2500</v>
      </c>
      <c r="H75" s="30">
        <v>0</v>
      </c>
      <c r="I75" s="5">
        <f t="shared" ref="I75:I109" si="1">H75/G75*100</f>
        <v>0</v>
      </c>
    </row>
    <row r="76" spans="2:9" x14ac:dyDescent="0.25">
      <c r="B76" s="30" t="s">
        <v>126</v>
      </c>
      <c r="C76" s="30" t="s">
        <v>127</v>
      </c>
      <c r="D76" s="30"/>
      <c r="E76" s="30"/>
      <c r="F76" s="30"/>
      <c r="G76" s="30">
        <v>664</v>
      </c>
      <c r="H76" s="30">
        <v>0</v>
      </c>
      <c r="I76" s="5">
        <f t="shared" si="1"/>
        <v>0</v>
      </c>
    </row>
    <row r="77" spans="2:9" x14ac:dyDescent="0.25">
      <c r="B77" s="30" t="s">
        <v>128</v>
      </c>
      <c r="C77" s="30" t="s">
        <v>129</v>
      </c>
      <c r="D77" s="30"/>
      <c r="E77" s="30"/>
      <c r="F77" s="30"/>
      <c r="G77" s="30">
        <v>18000</v>
      </c>
      <c r="H77" s="30">
        <v>5040.6499999999996</v>
      </c>
      <c r="I77" s="5">
        <f t="shared" si="1"/>
        <v>28.003611111111109</v>
      </c>
    </row>
    <row r="78" spans="2:9" x14ac:dyDescent="0.25">
      <c r="B78" s="30" t="s">
        <v>130</v>
      </c>
      <c r="C78" s="30" t="s">
        <v>131</v>
      </c>
      <c r="D78" s="30"/>
      <c r="E78" s="30"/>
      <c r="F78" s="30"/>
      <c r="G78" s="30">
        <v>996</v>
      </c>
      <c r="H78" s="30">
        <v>1021.42</v>
      </c>
      <c r="I78" s="5">
        <f t="shared" si="1"/>
        <v>102.55220883534135</v>
      </c>
    </row>
    <row r="79" spans="2:9" x14ac:dyDescent="0.25">
      <c r="B79" s="30" t="s">
        <v>132</v>
      </c>
      <c r="C79" s="30" t="s">
        <v>133</v>
      </c>
      <c r="D79" s="30"/>
      <c r="E79" s="30"/>
      <c r="F79" s="30"/>
      <c r="G79" s="30">
        <v>930</v>
      </c>
      <c r="H79" s="30">
        <v>993.88</v>
      </c>
      <c r="I79" s="5">
        <f t="shared" si="1"/>
        <v>106.86881720430108</v>
      </c>
    </row>
    <row r="80" spans="2:9" x14ac:dyDescent="0.25">
      <c r="B80" s="30" t="s">
        <v>134</v>
      </c>
      <c r="C80" s="30" t="s">
        <v>135</v>
      </c>
      <c r="D80" s="30"/>
      <c r="E80" s="30"/>
      <c r="F80" s="30"/>
      <c r="G80" s="30">
        <v>66</v>
      </c>
      <c r="H80" s="30">
        <v>27.54</v>
      </c>
      <c r="I80" s="5">
        <f t="shared" si="1"/>
        <v>41.727272727272727</v>
      </c>
    </row>
    <row r="81" spans="2:9" x14ac:dyDescent="0.25">
      <c r="B81" s="30" t="s">
        <v>136</v>
      </c>
      <c r="C81" s="30" t="s">
        <v>137</v>
      </c>
      <c r="D81" s="30"/>
      <c r="E81" s="30"/>
      <c r="F81" s="30"/>
      <c r="G81" s="30">
        <v>7731</v>
      </c>
      <c r="H81" s="30">
        <v>3749.49</v>
      </c>
      <c r="I81" s="5">
        <f t="shared" si="1"/>
        <v>48.499417927823046</v>
      </c>
    </row>
    <row r="82" spans="2:9" x14ac:dyDescent="0.25">
      <c r="B82" s="30" t="s">
        <v>138</v>
      </c>
      <c r="C82" s="30" t="s">
        <v>139</v>
      </c>
      <c r="D82" s="30"/>
      <c r="E82" s="30"/>
      <c r="F82" s="30"/>
      <c r="G82" s="30">
        <v>1759</v>
      </c>
      <c r="H82" s="30">
        <v>1550.49</v>
      </c>
      <c r="I82" s="5">
        <f t="shared" si="1"/>
        <v>88.146105741898808</v>
      </c>
    </row>
    <row r="83" spans="2:9" x14ac:dyDescent="0.25">
      <c r="B83" s="30" t="s">
        <v>140</v>
      </c>
      <c r="C83" s="30" t="s">
        <v>141</v>
      </c>
      <c r="D83" s="30"/>
      <c r="E83" s="30"/>
      <c r="F83" s="30"/>
      <c r="G83" s="30">
        <v>2654</v>
      </c>
      <c r="H83" s="30">
        <v>2199</v>
      </c>
      <c r="I83" s="5">
        <f t="shared" si="1"/>
        <v>82.856066314996241</v>
      </c>
    </row>
    <row r="84" spans="2:9" x14ac:dyDescent="0.25">
      <c r="B84" s="30" t="s">
        <v>142</v>
      </c>
      <c r="C84" s="30" t="s">
        <v>143</v>
      </c>
      <c r="D84" s="30"/>
      <c r="E84" s="30"/>
      <c r="F84" s="30"/>
      <c r="G84" s="30">
        <v>3318</v>
      </c>
      <c r="H84" s="30">
        <v>0</v>
      </c>
      <c r="I84" s="5">
        <f t="shared" si="1"/>
        <v>0</v>
      </c>
    </row>
    <row r="85" spans="2:9" x14ac:dyDescent="0.25">
      <c r="B85" s="30" t="s">
        <v>188</v>
      </c>
      <c r="C85" s="30"/>
      <c r="D85" s="30"/>
      <c r="E85" s="30" t="s">
        <v>205</v>
      </c>
      <c r="F85" s="30"/>
      <c r="G85" s="30">
        <v>37159</v>
      </c>
      <c r="H85" s="30">
        <v>21486.25</v>
      </c>
      <c r="I85" s="5">
        <f t="shared" si="1"/>
        <v>57.822465620710993</v>
      </c>
    </row>
    <row r="86" spans="2:9" x14ac:dyDescent="0.25">
      <c r="B86" s="102" t="s">
        <v>167</v>
      </c>
      <c r="C86" s="103" t="s">
        <v>168</v>
      </c>
      <c r="D86" s="104"/>
      <c r="E86" s="104"/>
      <c r="F86" s="30"/>
      <c r="G86" s="104">
        <v>0</v>
      </c>
      <c r="H86" s="104">
        <v>80</v>
      </c>
      <c r="I86" s="5" t="e">
        <f t="shared" si="1"/>
        <v>#DIV/0!</v>
      </c>
    </row>
    <row r="87" spans="2:9" x14ac:dyDescent="0.25">
      <c r="B87" s="102" t="s">
        <v>180</v>
      </c>
      <c r="C87" s="103" t="s">
        <v>65</v>
      </c>
      <c r="D87" s="104"/>
      <c r="E87" s="104"/>
      <c r="F87" s="30"/>
      <c r="G87" s="104">
        <v>6636</v>
      </c>
      <c r="H87" s="104">
        <v>125.86</v>
      </c>
      <c r="I87" s="5">
        <f t="shared" si="1"/>
        <v>1.8966244725738397</v>
      </c>
    </row>
    <row r="88" spans="2:9" x14ac:dyDescent="0.25">
      <c r="B88" s="102" t="s">
        <v>181</v>
      </c>
      <c r="C88" s="103" t="s">
        <v>66</v>
      </c>
      <c r="D88" s="104"/>
      <c r="E88" s="104"/>
      <c r="F88" s="30"/>
      <c r="G88" s="104">
        <v>5308</v>
      </c>
      <c r="H88" s="104">
        <v>0</v>
      </c>
      <c r="I88" s="5">
        <f t="shared" si="1"/>
        <v>0</v>
      </c>
    </row>
    <row r="89" spans="2:9" x14ac:dyDescent="0.25">
      <c r="B89" s="102" t="s">
        <v>182</v>
      </c>
      <c r="C89" s="103" t="s">
        <v>67</v>
      </c>
      <c r="D89" s="104"/>
      <c r="E89" s="104"/>
      <c r="F89" s="30"/>
      <c r="G89" s="104">
        <v>2654</v>
      </c>
      <c r="H89" s="104">
        <v>0</v>
      </c>
      <c r="I89" s="5">
        <f t="shared" si="1"/>
        <v>0</v>
      </c>
    </row>
    <row r="90" spans="2:9" x14ac:dyDescent="0.25">
      <c r="B90" s="102" t="s">
        <v>183</v>
      </c>
      <c r="C90" s="103" t="s">
        <v>68</v>
      </c>
      <c r="D90" s="104"/>
      <c r="E90" s="104"/>
      <c r="F90" s="30"/>
      <c r="G90" s="104">
        <v>5308</v>
      </c>
      <c r="H90" s="104">
        <v>2063.46</v>
      </c>
      <c r="I90" s="5">
        <f t="shared" si="1"/>
        <v>38.874529012810854</v>
      </c>
    </row>
    <row r="91" spans="2:9" x14ac:dyDescent="0.25">
      <c r="B91" s="102" t="s">
        <v>74</v>
      </c>
      <c r="C91" s="103" t="s">
        <v>81</v>
      </c>
      <c r="D91" s="104"/>
      <c r="E91" s="104"/>
      <c r="F91" s="30"/>
      <c r="G91" s="104">
        <v>1327</v>
      </c>
      <c r="H91" s="104">
        <v>0</v>
      </c>
      <c r="I91" s="5">
        <f t="shared" si="1"/>
        <v>0</v>
      </c>
    </row>
    <row r="92" spans="2:9" x14ac:dyDescent="0.25">
      <c r="B92" s="102" t="s">
        <v>94</v>
      </c>
      <c r="C92" s="103" t="s">
        <v>95</v>
      </c>
      <c r="D92" s="104"/>
      <c r="E92" s="104"/>
      <c r="F92" s="30"/>
      <c r="G92" s="104">
        <v>6636</v>
      </c>
      <c r="H92" s="104">
        <v>0</v>
      </c>
      <c r="I92" s="5">
        <f t="shared" si="1"/>
        <v>0</v>
      </c>
    </row>
    <row r="93" spans="2:9" x14ac:dyDescent="0.25">
      <c r="B93" s="102" t="s">
        <v>96</v>
      </c>
      <c r="C93" s="103" t="s">
        <v>97</v>
      </c>
      <c r="D93" s="104"/>
      <c r="E93" s="104"/>
      <c r="F93" s="30"/>
      <c r="G93" s="104">
        <v>1327</v>
      </c>
      <c r="H93" s="104">
        <v>2305.4699999999998</v>
      </c>
      <c r="I93" s="5">
        <f t="shared" si="1"/>
        <v>173.73549359457422</v>
      </c>
    </row>
    <row r="94" spans="2:9" x14ac:dyDescent="0.25">
      <c r="B94" s="102" t="s">
        <v>102</v>
      </c>
      <c r="C94" s="103" t="s">
        <v>103</v>
      </c>
      <c r="D94" s="104"/>
      <c r="E94" s="104"/>
      <c r="F94" s="30"/>
      <c r="G94" s="104">
        <v>1327</v>
      </c>
      <c r="H94" s="104">
        <v>0</v>
      </c>
      <c r="I94" s="5">
        <f t="shared" si="1"/>
        <v>0</v>
      </c>
    </row>
    <row r="95" spans="2:9" x14ac:dyDescent="0.25">
      <c r="B95" s="102" t="s">
        <v>120</v>
      </c>
      <c r="C95" s="103" t="s">
        <v>121</v>
      </c>
      <c r="D95" s="104"/>
      <c r="E95" s="104"/>
      <c r="F95" s="30"/>
      <c r="G95" s="104">
        <v>6636</v>
      </c>
      <c r="H95" s="104">
        <v>16911.46</v>
      </c>
      <c r="I95" s="5">
        <f t="shared" si="1"/>
        <v>254.84418324291741</v>
      </c>
    </row>
    <row r="96" spans="2:9" ht="25.15" customHeight="1" x14ac:dyDescent="0.25">
      <c r="B96" s="105" t="s">
        <v>206</v>
      </c>
      <c r="C96" s="106"/>
      <c r="D96" s="107"/>
      <c r="E96" s="106" t="s">
        <v>207</v>
      </c>
      <c r="F96" s="107"/>
      <c r="G96" s="108">
        <v>6636</v>
      </c>
      <c r="H96" s="108">
        <v>1852.92</v>
      </c>
      <c r="I96" s="5">
        <f t="shared" si="1"/>
        <v>27.922242314647377</v>
      </c>
    </row>
    <row r="97" spans="2:9" x14ac:dyDescent="0.25">
      <c r="B97" s="102" t="s">
        <v>187</v>
      </c>
      <c r="C97" s="103"/>
      <c r="D97" s="30"/>
      <c r="E97" s="103" t="s">
        <v>204</v>
      </c>
      <c r="F97" s="30"/>
      <c r="G97" s="104">
        <v>6636</v>
      </c>
      <c r="H97" s="104">
        <v>1852.92</v>
      </c>
      <c r="I97" s="5">
        <f t="shared" si="1"/>
        <v>27.922242314647377</v>
      </c>
    </row>
    <row r="98" spans="2:9" x14ac:dyDescent="0.25">
      <c r="B98" s="30">
        <v>32911</v>
      </c>
      <c r="C98" s="103" t="s">
        <v>144</v>
      </c>
      <c r="D98" s="30"/>
      <c r="E98" s="30"/>
      <c r="F98" s="30"/>
      <c r="G98" s="104">
        <v>6636</v>
      </c>
      <c r="H98" s="104">
        <v>1852.92</v>
      </c>
      <c r="I98" s="5">
        <f t="shared" si="1"/>
        <v>27.922242314647377</v>
      </c>
    </row>
    <row r="99" spans="2:9" ht="24" x14ac:dyDescent="0.25">
      <c r="B99" s="105" t="s">
        <v>208</v>
      </c>
      <c r="C99" s="106"/>
      <c r="D99" s="107"/>
      <c r="E99" s="106" t="s">
        <v>209</v>
      </c>
      <c r="F99" s="107"/>
      <c r="G99" s="108">
        <v>73000</v>
      </c>
      <c r="H99" s="108">
        <v>50472.11</v>
      </c>
      <c r="I99" s="5">
        <f t="shared" si="1"/>
        <v>69.139876712328757</v>
      </c>
    </row>
    <row r="100" spans="2:9" x14ac:dyDescent="0.25">
      <c r="B100" s="102" t="s">
        <v>187</v>
      </c>
      <c r="C100" s="103"/>
      <c r="D100" s="30"/>
      <c r="E100" s="103" t="s">
        <v>189</v>
      </c>
      <c r="F100" s="30"/>
      <c r="G100" s="104">
        <v>73000</v>
      </c>
      <c r="H100" s="104">
        <v>50472.11</v>
      </c>
      <c r="I100" s="5">
        <f t="shared" si="1"/>
        <v>69.139876712328757</v>
      </c>
    </row>
    <row r="101" spans="2:9" x14ac:dyDescent="0.25">
      <c r="B101" s="102" t="s">
        <v>73</v>
      </c>
      <c r="C101" s="103" t="s">
        <v>80</v>
      </c>
      <c r="D101" s="104"/>
      <c r="E101" s="104"/>
      <c r="F101" s="30"/>
      <c r="G101" s="104">
        <v>10000</v>
      </c>
      <c r="H101" s="104">
        <v>9812.42</v>
      </c>
      <c r="I101" s="5">
        <f t="shared" si="1"/>
        <v>98.124200000000002</v>
      </c>
    </row>
    <row r="102" spans="2:9" x14ac:dyDescent="0.25">
      <c r="B102" s="102" t="s">
        <v>110</v>
      </c>
      <c r="C102" s="103" t="s">
        <v>111</v>
      </c>
      <c r="D102" s="104"/>
      <c r="E102" s="104"/>
      <c r="F102" s="30"/>
      <c r="G102" s="104">
        <v>18000</v>
      </c>
      <c r="H102" s="104">
        <v>10672.5</v>
      </c>
      <c r="I102" s="5">
        <f t="shared" si="1"/>
        <v>59.291666666666664</v>
      </c>
    </row>
    <row r="103" spans="2:9" x14ac:dyDescent="0.25">
      <c r="B103" s="102" t="s">
        <v>120</v>
      </c>
      <c r="C103" s="103" t="s">
        <v>121</v>
      </c>
      <c r="D103" s="104"/>
      <c r="E103" s="104"/>
      <c r="F103" s="30"/>
      <c r="G103" s="104">
        <v>13000</v>
      </c>
      <c r="H103" s="104">
        <v>12381.91</v>
      </c>
      <c r="I103" s="5">
        <f t="shared" si="1"/>
        <v>95.245461538461541</v>
      </c>
    </row>
    <row r="104" spans="2:9" x14ac:dyDescent="0.25">
      <c r="B104" s="102" t="s">
        <v>210</v>
      </c>
      <c r="C104" s="103" t="s">
        <v>145</v>
      </c>
      <c r="D104" s="104"/>
      <c r="E104" s="104"/>
      <c r="F104" s="30"/>
      <c r="G104" s="104">
        <v>10000</v>
      </c>
      <c r="H104" s="104">
        <v>17605.28</v>
      </c>
      <c r="I104" s="5">
        <f t="shared" si="1"/>
        <v>176.05279999999999</v>
      </c>
    </row>
    <row r="105" spans="2:9" x14ac:dyDescent="0.25">
      <c r="B105" s="102" t="s">
        <v>211</v>
      </c>
      <c r="C105" s="103" t="s">
        <v>212</v>
      </c>
      <c r="D105" s="104"/>
      <c r="E105" s="104"/>
      <c r="F105" s="30"/>
      <c r="G105" s="104">
        <v>22000</v>
      </c>
      <c r="H105" s="104">
        <v>0</v>
      </c>
      <c r="I105" s="5">
        <f t="shared" si="1"/>
        <v>0</v>
      </c>
    </row>
    <row r="106" spans="2:9" s="74" customFormat="1" ht="24" x14ac:dyDescent="0.25">
      <c r="B106" s="109" t="s">
        <v>213</v>
      </c>
      <c r="C106" s="110"/>
      <c r="D106" s="111"/>
      <c r="E106" s="110" t="s">
        <v>214</v>
      </c>
      <c r="F106" s="107"/>
      <c r="G106" s="111">
        <v>20000</v>
      </c>
      <c r="H106" s="111">
        <v>23042.5</v>
      </c>
      <c r="I106" s="5">
        <f t="shared" si="1"/>
        <v>115.21250000000001</v>
      </c>
    </row>
    <row r="107" spans="2:9" x14ac:dyDescent="0.25">
      <c r="B107" s="112" t="s">
        <v>187</v>
      </c>
      <c r="C107" s="113"/>
      <c r="D107" s="114"/>
      <c r="E107" s="113" t="s">
        <v>189</v>
      </c>
      <c r="F107" s="30"/>
      <c r="G107" s="114">
        <v>20000</v>
      </c>
      <c r="H107" s="114">
        <v>23042.5</v>
      </c>
      <c r="I107" s="5">
        <f t="shared" si="1"/>
        <v>115.21250000000001</v>
      </c>
    </row>
    <row r="108" spans="2:9" x14ac:dyDescent="0.25">
      <c r="B108" s="102" t="s">
        <v>164</v>
      </c>
      <c r="C108" s="103" t="s">
        <v>9</v>
      </c>
      <c r="D108" s="115"/>
      <c r="E108" s="115"/>
      <c r="F108" s="30"/>
      <c r="G108" s="115">
        <v>20000</v>
      </c>
      <c r="H108" s="115">
        <v>23042.5</v>
      </c>
      <c r="I108" s="5">
        <f t="shared" si="1"/>
        <v>115.21250000000001</v>
      </c>
    </row>
    <row r="109" spans="2:9" x14ac:dyDescent="0.25">
      <c r="B109" s="102" t="s">
        <v>120</v>
      </c>
      <c r="C109" s="103" t="s">
        <v>121</v>
      </c>
      <c r="D109" s="104"/>
      <c r="E109" s="104"/>
      <c r="F109" s="30"/>
      <c r="G109" s="104">
        <v>20000</v>
      </c>
      <c r="H109" s="104">
        <v>23042.5</v>
      </c>
      <c r="I109" s="5">
        <f t="shared" si="1"/>
        <v>115.21250000000001</v>
      </c>
    </row>
  </sheetData>
  <mergeCells count="17">
    <mergeCell ref="B4:I4"/>
    <mergeCell ref="B6:E6"/>
    <mergeCell ref="B7:E7"/>
    <mergeCell ref="B2:I2"/>
    <mergeCell ref="B17:D17"/>
    <mergeCell ref="B8:D8"/>
    <mergeCell ref="B14:D14"/>
    <mergeCell ref="B15:D15"/>
    <mergeCell ref="B12:D12"/>
    <mergeCell ref="B9:D9"/>
    <mergeCell ref="B20:D20"/>
    <mergeCell ref="B18:D18"/>
    <mergeCell ref="B24:D24"/>
    <mergeCell ref="B21:D21"/>
    <mergeCell ref="B22:D22"/>
    <mergeCell ref="B23:D23"/>
    <mergeCell ref="B19:D19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SAŽETAK</vt:lpstr>
      <vt:lpstr> Račun prihoda i rashoda</vt:lpstr>
      <vt:lpstr>Rashodi prema izvorima finan</vt:lpstr>
      <vt:lpstr>POSEBNI DIO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User</cp:lastModifiedBy>
  <cp:lastPrinted>2023-08-24T12:14:57Z</cp:lastPrinted>
  <dcterms:created xsi:type="dcterms:W3CDTF">2022-08-12T12:51:27Z</dcterms:created>
  <dcterms:modified xsi:type="dcterms:W3CDTF">2024-03-28T12:36:00Z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